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15135" windowHeight="8580" activeTab="0"/>
  </bookViews>
  <sheets>
    <sheet name="naslovna 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<sst xmlns="http://schemas.openxmlformats.org/spreadsheetml/2006/main" count="51" uniqueCount="50">
  <si>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OPIS</t>
  </si>
  <si>
    <t xml:space="preserve">      1.1.1. Porezi na dobit pojedinaca i preduzeća</t>
  </si>
  <si>
    <t xml:space="preserve">Član 1. </t>
  </si>
  <si>
    <t xml:space="preserve">   1.2. NEPOREZNI PRIHODI </t>
  </si>
  <si>
    <t>1.  BUDŽETSKI PRIHODI (1.1. + 1.2.)</t>
  </si>
  <si>
    <t>4. PRIMICI OD PRODAJE NEFINANSIJSKE IMOVINE</t>
  </si>
  <si>
    <t>5. IZDACI OD NABAVKE NEFINANSIJSKE IMOVINE</t>
  </si>
  <si>
    <t>6. NETO NABAVKA NEFINANSIJSKE IMOVINE (4.-5.)</t>
  </si>
  <si>
    <t xml:space="preserve">   2. BUDŽETSKI RASHODI (2.1.+2.2.+2.3.)</t>
  </si>
  <si>
    <t xml:space="preserve">   2.1. RASHODI </t>
  </si>
  <si>
    <t xml:space="preserve">   2.3. IZDACI ZA KAMATE</t>
  </si>
  <si>
    <t xml:space="preserve">            9.2.1. Otplate vanjskog duga i vanjske otplate</t>
  </si>
  <si>
    <t xml:space="preserve">            9.2.2. Otplate domaćeg pozajmljivanja</t>
  </si>
  <si>
    <t xml:space="preserve">            9.2.3. Otplate unutrašnjeg duga, po izdatim garanc. i otkup</t>
  </si>
  <si>
    <t>11. UKUPAN FINANSIJSKI REZULTAT (7.+10.)</t>
  </si>
  <si>
    <t>9. IZDACI ZA NABAVKU FINANSIJSKE IMOVINE I OTPLATE DUGOVA (9.1.+9.2.)</t>
  </si>
  <si>
    <t xml:space="preserve">     9.2. IZDACI ZA OTPLATE DUGOVA (9.2.1.+9.2.2.+9.2.3.)</t>
  </si>
  <si>
    <t>Indeks   %</t>
  </si>
  <si>
    <t>3. TEKUĆI BILANS (1.-2.)</t>
  </si>
  <si>
    <t xml:space="preserve">Povećanje/  Smanjenje Budžeta </t>
  </si>
  <si>
    <t>5=4/2*100</t>
  </si>
  <si>
    <t>7. UKUPAN SUFICIT (3.+6.)</t>
  </si>
  <si>
    <t>10. NETO FINANSIRANJE (8.-9.)</t>
  </si>
  <si>
    <t xml:space="preserve">     9.1 IZDACI ZA FINANSIJSKU IMOVINU</t>
  </si>
  <si>
    <t xml:space="preserve">     8.1. PRIMICI OD FINANSIJSKE IMOVINE</t>
  </si>
  <si>
    <t>SVEUKUPNI RASHODI I IZDACI</t>
  </si>
  <si>
    <t>SVEUKUPNI PRIHODI, PRIMICI, FINANSIRANJE I OSTVARENI SUFICIT IZ RANIJEG PERIODA</t>
  </si>
  <si>
    <t xml:space="preserve">      1.1.2. Doprinosi za penzijsko i invalidsko osiguranje</t>
  </si>
  <si>
    <t xml:space="preserve">            1.1.3.1. Prihodi od indirektnih poreza koji pripadaju   
                          Federaciji BiH</t>
  </si>
  <si>
    <t xml:space="preserve">            1.1.3.2. Prihodi od indirektnih poreza na ime 
                          finansiranja relevantnog duga</t>
  </si>
  <si>
    <t xml:space="preserve">      1.1.4. Ostali prihodi i prihodi po osnovu zaostalih obaveza</t>
  </si>
  <si>
    <t xml:space="preserve">  1.1. PRIHODI OD POREZA (1.1.1 + 1.1.2.+1.1.3.+1.1.4.)</t>
  </si>
  <si>
    <t>12. OSTVARENI SUFICIT IZ RANIJEG PERIODA</t>
  </si>
  <si>
    <t>13. RAZGRANIČENI PRIHODI</t>
  </si>
  <si>
    <t xml:space="preserve">NEPOKRIVENI VIŠAK RASHODA NAD PRIHODIMA </t>
  </si>
  <si>
    <t xml:space="preserve">      1.1.3. Prihodi od indirektnih poreza sa jedinstvenog  
                 računa  (1.1.3.1.+1.1.3.2.)</t>
  </si>
  <si>
    <t xml:space="preserve"> Budžet za 2020. godinu</t>
  </si>
  <si>
    <t xml:space="preserve">   2.2. KAPITALNI TRANSFERI</t>
  </si>
  <si>
    <t>FEDERACIJE BOSNE I HERCEGOVINE ZA 2021. GODINU</t>
  </si>
  <si>
    <t xml:space="preserve">     8.2. ZAJMOVI PRIMLJENI KROZ DRŽAVU-DUGOROČNI </t>
  </si>
  <si>
    <t xml:space="preserve">     8.3. PRIMICI OD DOMAĆEG ZADUŽIVANJA-DUGOROČNI</t>
  </si>
  <si>
    <t xml:space="preserve">     8.4. PRIMICI OD DOMAĆEG ZADUŽIVANJA-KRATKOROČNI</t>
  </si>
  <si>
    <t>8. PRIMICI OD FINANSIJSKE IMOVINE I ZADUŽIVANJA (8.1.+8.2+8.3.+8.4.)</t>
  </si>
  <si>
    <t xml:space="preserve">     8.2.1. ZAJMOVI PRIMLJENI KROZ DRŽAVU-DUGOROČNI MMF</t>
  </si>
  <si>
    <t xml:space="preserve">     8.2.2. ZAJMOVI PRIMLJENI KROZ DRŽAVU-DUGOROČNI EU MFA</t>
  </si>
  <si>
    <t xml:space="preserve">     8.2.3. ZAJMOVI PRIMLJENI KROZ DRŽAVU-DUGOROČNI WB</t>
  </si>
  <si>
    <t>-</t>
  </si>
  <si>
    <t>BUDŽET</t>
  </si>
  <si>
    <t>Budžet Federacije Bosne i Hercegovine za 2021. godinu sastoji se od :</t>
  </si>
  <si>
    <t>Budžet za 2021. godinu</t>
  </si>
</sst>
</file>

<file path=xl/styles.xml><?xml version="1.0" encoding="utf-8"?>
<styleSheet xmlns="http://schemas.openxmlformats.org/spreadsheetml/2006/main">
  <numFmts count="4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.0%"/>
    <numFmt numFmtId="189" formatCode="_(* #,##0_);_(* \(#,##0\);_(* &quot;-&quot;??_);_(@_)"/>
    <numFmt numFmtId="190" formatCode="General_)"/>
    <numFmt numFmtId="191" formatCode="_(* #,##0.0_);_(* \(#,##0.0\);_(* &quot;-&quot;??_);_(@_)"/>
    <numFmt numFmtId="192" formatCode="_-* #,##0\ _K_M_-;\-* #,##0\ _K_M_-;_-* &quot;-&quot;??\ _K_M_-;_-@_-"/>
    <numFmt numFmtId="193" formatCode="0.0000%"/>
    <numFmt numFmtId="194" formatCode="_-* #,##0.0\ _K_M_-;\-* #,##0.0\ _K_M_-;_-* &quot;-&quot;?\ _K_M_-;_-@_-"/>
    <numFmt numFmtId="195" formatCode="0.000"/>
    <numFmt numFmtId="196" formatCode="0.0"/>
    <numFmt numFmtId="197" formatCode="#,##0.000"/>
    <numFmt numFmtId="198" formatCode="[$-1081A]#,##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>
        <color indexed="63"/>
      </bottom>
    </border>
    <border>
      <left/>
      <right style="dotted">
        <color indexed="11"/>
      </right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9" fontId="9" fillId="0" borderId="0" xfId="63" applyFont="1" applyBorder="1" applyAlignment="1">
      <alignment/>
    </xf>
    <xf numFmtId="0" fontId="9" fillId="0" borderId="0" xfId="0" applyFont="1" applyBorder="1" applyAlignment="1">
      <alignment horizontal="left" indent="2"/>
    </xf>
    <xf numFmtId="0" fontId="9" fillId="0" borderId="0" xfId="0" applyFont="1" applyBorder="1" applyAlignment="1">
      <alignment/>
    </xf>
    <xf numFmtId="3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Fill="1" applyBorder="1" applyAlignment="1">
      <alignment horizontal="left" indent="2"/>
    </xf>
    <xf numFmtId="3" fontId="9" fillId="0" borderId="0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3" borderId="1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9" fillId="33" borderId="15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3" fontId="9" fillId="34" borderId="10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3" fontId="9" fillId="34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vertical="center" wrapText="1"/>
    </xf>
    <xf numFmtId="3" fontId="2" fillId="0" borderId="17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35" borderId="0" xfId="0" applyFont="1" applyFill="1" applyBorder="1" applyAlignment="1">
      <alignment vertical="center"/>
    </xf>
    <xf numFmtId="3" fontId="9" fillId="35" borderId="0" xfId="0" applyNumberFormat="1" applyFont="1" applyFill="1" applyBorder="1" applyAlignment="1">
      <alignment vertical="center"/>
    </xf>
    <xf numFmtId="0" fontId="1" fillId="35" borderId="0" xfId="0" applyFont="1" applyFill="1" applyAlignment="1">
      <alignment vertical="center"/>
    </xf>
    <xf numFmtId="0" fontId="1" fillId="35" borderId="0" xfId="0" applyFont="1" applyFill="1" applyAlignment="1">
      <alignment/>
    </xf>
    <xf numFmtId="0" fontId="9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16" fontId="9" fillId="34" borderId="10" xfId="0" applyNumberFormat="1" applyFont="1" applyFill="1" applyBorder="1" applyAlignment="1">
      <alignment horizontal="left" vertical="center"/>
    </xf>
    <xf numFmtId="3" fontId="9" fillId="35" borderId="0" xfId="0" applyNumberFormat="1" applyFont="1" applyFill="1" applyBorder="1" applyAlignment="1">
      <alignment/>
    </xf>
    <xf numFmtId="16" fontId="9" fillId="35" borderId="0" xfId="0" applyNumberFormat="1" applyFont="1" applyFill="1" applyBorder="1" applyAlignment="1">
      <alignment horizontal="left" vertical="center"/>
    </xf>
    <xf numFmtId="3" fontId="9" fillId="35" borderId="0" xfId="0" applyNumberFormat="1" applyFont="1" applyFill="1" applyBorder="1" applyAlignment="1">
      <alignment vertical="center"/>
    </xf>
    <xf numFmtId="0" fontId="9" fillId="35" borderId="0" xfId="0" applyFont="1" applyFill="1" applyAlignment="1">
      <alignment vertical="center"/>
    </xf>
    <xf numFmtId="0" fontId="9" fillId="35" borderId="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3" fontId="9" fillId="34" borderId="0" xfId="0" applyNumberFormat="1" applyFont="1" applyFill="1" applyBorder="1" applyAlignment="1">
      <alignment vertical="center"/>
    </xf>
    <xf numFmtId="3" fontId="2" fillId="35" borderId="0" xfId="0" applyNumberFormat="1" applyFont="1" applyFill="1" applyBorder="1" applyAlignment="1">
      <alignment/>
    </xf>
    <xf numFmtId="3" fontId="9" fillId="34" borderId="0" xfId="0" applyNumberFormat="1" applyFont="1" applyFill="1" applyBorder="1" applyAlignment="1">
      <alignment vertical="center"/>
    </xf>
    <xf numFmtId="2" fontId="9" fillId="0" borderId="0" xfId="63" applyNumberFormat="1" applyFont="1" applyFill="1" applyBorder="1" applyAlignment="1">
      <alignment horizontal="right"/>
    </xf>
    <xf numFmtId="2" fontId="9" fillId="0" borderId="0" xfId="63" applyNumberFormat="1" applyFont="1" applyBorder="1" applyAlignment="1">
      <alignment horizontal="right" vertical="center"/>
    </xf>
    <xf numFmtId="2" fontId="2" fillId="0" borderId="0" xfId="63" applyNumberFormat="1" applyFont="1" applyFill="1" applyBorder="1" applyAlignment="1">
      <alignment horizontal="right"/>
    </xf>
    <xf numFmtId="2" fontId="2" fillId="0" borderId="0" xfId="63" applyNumberFormat="1" applyFont="1" applyBorder="1" applyAlignment="1">
      <alignment horizontal="right"/>
    </xf>
    <xf numFmtId="2" fontId="9" fillId="35" borderId="0" xfId="63" applyNumberFormat="1" applyFont="1" applyFill="1" applyBorder="1" applyAlignment="1">
      <alignment horizontal="right" vertical="center"/>
    </xf>
    <xf numFmtId="2" fontId="9" fillId="0" borderId="0" xfId="63" applyNumberFormat="1" applyFont="1" applyBorder="1" applyAlignment="1">
      <alignment horizontal="right"/>
    </xf>
    <xf numFmtId="2" fontId="9" fillId="35" borderId="0" xfId="63" applyNumberFormat="1" applyFont="1" applyFill="1" applyBorder="1" applyAlignment="1">
      <alignment horizontal="right"/>
    </xf>
    <xf numFmtId="2" fontId="9" fillId="35" borderId="0" xfId="63" applyNumberFormat="1" applyFont="1" applyFill="1" applyBorder="1" applyAlignment="1">
      <alignment horizontal="right" vertical="center"/>
    </xf>
    <xf numFmtId="2" fontId="9" fillId="35" borderId="0" xfId="0" applyNumberFormat="1" applyFont="1" applyFill="1" applyAlignment="1">
      <alignment horizontal="right" vertical="center"/>
    </xf>
    <xf numFmtId="2" fontId="9" fillId="0" borderId="0" xfId="63" applyNumberFormat="1" applyFont="1" applyFill="1" applyBorder="1" applyAlignment="1">
      <alignment horizontal="right" vertical="center"/>
    </xf>
    <xf numFmtId="2" fontId="9" fillId="0" borderId="0" xfId="63" applyNumberFormat="1" applyFont="1" applyFill="1" applyBorder="1" applyAlignment="1">
      <alignment horizontal="right"/>
    </xf>
    <xf numFmtId="2" fontId="9" fillId="0" borderId="0" xfId="63" applyNumberFormat="1" applyFont="1" applyBorder="1" applyAlignment="1">
      <alignment horizontal="right"/>
    </xf>
    <xf numFmtId="0" fontId="10" fillId="33" borderId="10" xfId="0" applyFont="1" applyFill="1" applyBorder="1" applyAlignment="1">
      <alignment vertical="center"/>
    </xf>
    <xf numFmtId="3" fontId="10" fillId="33" borderId="10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horizontal="left" vertical="center"/>
    </xf>
    <xf numFmtId="0" fontId="9" fillId="35" borderId="10" xfId="0" applyFont="1" applyFill="1" applyBorder="1" applyAlignment="1">
      <alignment horizontal="left" vertical="center"/>
    </xf>
    <xf numFmtId="3" fontId="9" fillId="35" borderId="10" xfId="0" applyNumberFormat="1" applyFont="1" applyFill="1" applyBorder="1" applyAlignment="1">
      <alignment vertical="center"/>
    </xf>
    <xf numFmtId="0" fontId="9" fillId="35" borderId="0" xfId="0" applyFont="1" applyFill="1" applyAlignment="1">
      <alignment/>
    </xf>
    <xf numFmtId="0" fontId="9" fillId="35" borderId="0" xfId="0" applyFont="1" applyFill="1" applyBorder="1" applyAlignment="1">
      <alignment horizontal="left" vertical="center"/>
    </xf>
    <xf numFmtId="0" fontId="2" fillId="35" borderId="18" xfId="0" applyFont="1" applyFill="1" applyBorder="1" applyAlignment="1">
      <alignment vertical="center" wrapText="1"/>
    </xf>
    <xf numFmtId="3" fontId="2" fillId="35" borderId="18" xfId="0" applyNumberFormat="1" applyFont="1" applyFill="1" applyBorder="1" applyAlignment="1">
      <alignment vertical="center"/>
    </xf>
    <xf numFmtId="0" fontId="2" fillId="35" borderId="0" xfId="0" applyFont="1" applyFill="1" applyAlignment="1">
      <alignment/>
    </xf>
    <xf numFmtId="0" fontId="2" fillId="35" borderId="19" xfId="0" applyFont="1" applyFill="1" applyBorder="1" applyAlignment="1">
      <alignment vertical="center" wrapText="1"/>
    </xf>
    <xf numFmtId="3" fontId="2" fillId="35" borderId="19" xfId="0" applyNumberFormat="1" applyFont="1" applyFill="1" applyBorder="1" applyAlignment="1">
      <alignment vertical="center"/>
    </xf>
    <xf numFmtId="0" fontId="2" fillId="35" borderId="20" xfId="0" applyFont="1" applyFill="1" applyBorder="1" applyAlignment="1">
      <alignment vertical="center" wrapText="1"/>
    </xf>
    <xf numFmtId="3" fontId="2" fillId="35" borderId="20" xfId="0" applyNumberFormat="1" applyFont="1" applyFill="1" applyBorder="1" applyAlignment="1">
      <alignment vertical="center"/>
    </xf>
    <xf numFmtId="1" fontId="10" fillId="33" borderId="10" xfId="63" applyNumberFormat="1" applyFont="1" applyFill="1" applyBorder="1" applyAlignment="1">
      <alignment horizontal="right" vertical="center"/>
    </xf>
    <xf numFmtId="1" fontId="9" fillId="34" borderId="10" xfId="63" applyNumberFormat="1" applyFont="1" applyFill="1" applyBorder="1" applyAlignment="1">
      <alignment horizontal="right" vertical="center"/>
    </xf>
    <xf numFmtId="1" fontId="2" fillId="0" borderId="10" xfId="63" applyNumberFormat="1" applyFont="1" applyFill="1" applyBorder="1" applyAlignment="1">
      <alignment horizontal="right" vertical="center"/>
    </xf>
    <xf numFmtId="1" fontId="2" fillId="0" borderId="17" xfId="63" applyNumberFormat="1" applyFont="1" applyFill="1" applyBorder="1" applyAlignment="1">
      <alignment horizontal="right" vertical="center"/>
    </xf>
    <xf numFmtId="1" fontId="2" fillId="0" borderId="11" xfId="63" applyNumberFormat="1" applyFont="1" applyFill="1" applyBorder="1" applyAlignment="1">
      <alignment horizontal="right" vertical="center"/>
    </xf>
    <xf numFmtId="1" fontId="2" fillId="0" borderId="12" xfId="63" applyNumberFormat="1" applyFont="1" applyFill="1" applyBorder="1" applyAlignment="1">
      <alignment horizontal="right" vertical="center"/>
    </xf>
    <xf numFmtId="1" fontId="9" fillId="33" borderId="10" xfId="63" applyNumberFormat="1" applyFont="1" applyFill="1" applyBorder="1" applyAlignment="1">
      <alignment horizontal="right" vertical="center"/>
    </xf>
    <xf numFmtId="1" fontId="9" fillId="34" borderId="10" xfId="63" applyNumberFormat="1" applyFont="1" applyFill="1" applyBorder="1" applyAlignment="1">
      <alignment horizontal="right" vertical="center"/>
    </xf>
    <xf numFmtId="1" fontId="9" fillId="33" borderId="10" xfId="63" applyNumberFormat="1" applyFont="1" applyFill="1" applyBorder="1" applyAlignment="1">
      <alignment horizontal="right" vertical="center"/>
    </xf>
    <xf numFmtId="1" fontId="9" fillId="35" borderId="10" xfId="63" applyNumberFormat="1" applyFont="1" applyFill="1" applyBorder="1" applyAlignment="1">
      <alignment horizontal="right" vertical="center"/>
    </xf>
    <xf numFmtId="1" fontId="2" fillId="35" borderId="17" xfId="63" applyNumberFormat="1" applyFont="1" applyFill="1" applyBorder="1" applyAlignment="1">
      <alignment horizontal="right" vertical="center"/>
    </xf>
    <xf numFmtId="1" fontId="2" fillId="35" borderId="21" xfId="63" applyNumberFormat="1" applyFont="1" applyFill="1" applyBorder="1" applyAlignment="1">
      <alignment horizontal="right" vertical="center"/>
    </xf>
    <xf numFmtId="1" fontId="2" fillId="35" borderId="12" xfId="63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3" fontId="2" fillId="35" borderId="0" xfId="0" applyNumberFormat="1" applyFont="1" applyFill="1" applyBorder="1" applyAlignment="1">
      <alignment vertical="center"/>
    </xf>
    <xf numFmtId="1" fontId="2" fillId="0" borderId="0" xfId="63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0" fillId="33" borderId="10" xfId="0" applyFont="1" applyFill="1" applyBorder="1" applyAlignment="1">
      <alignment vertical="center" wrapText="1"/>
    </xf>
    <xf numFmtId="198" fontId="2" fillId="0" borderId="22" xfId="0" applyNumberFormat="1" applyFont="1" applyFill="1" applyBorder="1" applyAlignment="1" applyProtection="1">
      <alignment horizontal="right" vertical="center" wrapText="1" readingOrder="1"/>
      <protection/>
    </xf>
    <xf numFmtId="198" fontId="2" fillId="35" borderId="22" xfId="0" applyNumberFormat="1" applyFont="1" applyFill="1" applyBorder="1" applyAlignment="1" applyProtection="1">
      <alignment horizontal="right" vertical="center" wrapText="1" readingOrder="1"/>
      <protection/>
    </xf>
    <xf numFmtId="3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5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 2" xfId="58"/>
    <cellStyle name="Normal 11 2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0"/>
  <sheetViews>
    <sheetView tabSelected="1" zoomScalePageLayoutView="0" workbookViewId="0" topLeftCell="A2">
      <selection activeCell="H8" sqref="H8"/>
    </sheetView>
  </sheetViews>
  <sheetFormatPr defaultColWidth="9.140625" defaultRowHeight="12.75"/>
  <cols>
    <col min="1" max="1" width="2.7109375" style="0" customWidth="1"/>
    <col min="2" max="2" width="47.7109375" style="0" customWidth="1"/>
    <col min="3" max="5" width="12.7109375" style="2" customWidth="1"/>
    <col min="6" max="6" width="7.7109375" style="2" customWidth="1"/>
    <col min="8" max="8" width="13.421875" style="0" bestFit="1" customWidth="1"/>
    <col min="9" max="9" width="10.140625" style="0" bestFit="1" customWidth="1"/>
    <col min="10" max="10" width="11.00390625" style="0" bestFit="1" customWidth="1"/>
  </cols>
  <sheetData>
    <row r="1" spans="2:6" ht="18" hidden="1">
      <c r="B1" s="123"/>
      <c r="C1" s="123"/>
      <c r="D1" s="123"/>
      <c r="E1" s="123"/>
      <c r="F1"/>
    </row>
    <row r="2" spans="2:6" s="45" customFormat="1" ht="12" customHeight="1">
      <c r="B2" s="124" t="s">
        <v>47</v>
      </c>
      <c r="C2" s="124"/>
      <c r="D2" s="124"/>
      <c r="E2" s="124"/>
      <c r="F2" s="124"/>
    </row>
    <row r="3" spans="2:6" s="45" customFormat="1" ht="12" customHeight="1">
      <c r="B3" s="124" t="s">
        <v>38</v>
      </c>
      <c r="C3" s="124"/>
      <c r="D3" s="124"/>
      <c r="E3" s="124"/>
      <c r="F3" s="124"/>
    </row>
    <row r="4" spans="2:6" s="4" customFormat="1" ht="15" customHeight="1">
      <c r="B4" s="122" t="s">
        <v>2</v>
      </c>
      <c r="C4" s="122"/>
      <c r="D4" s="122"/>
      <c r="E4" s="122"/>
      <c r="F4" s="122"/>
    </row>
    <row r="5" spans="2:6" s="4" customFormat="1" ht="12" customHeight="1">
      <c r="B5" s="122" t="s">
        <v>48</v>
      </c>
      <c r="C5" s="122"/>
      <c r="D5" s="122"/>
      <c r="E5" s="122"/>
      <c r="F5" s="122"/>
    </row>
    <row r="6" ht="9.75" customHeight="1">
      <c r="B6" s="3"/>
    </row>
    <row r="7" spans="2:6" s="28" customFormat="1" ht="63" customHeight="1">
      <c r="B7" s="38" t="s">
        <v>0</v>
      </c>
      <c r="C7" s="39" t="s">
        <v>36</v>
      </c>
      <c r="D7" s="39" t="s">
        <v>19</v>
      </c>
      <c r="E7" s="39" t="s">
        <v>49</v>
      </c>
      <c r="F7" s="39" t="s">
        <v>17</v>
      </c>
    </row>
    <row r="8" spans="2:6" s="28" customFormat="1" ht="9.75" customHeight="1">
      <c r="B8" s="33">
        <v>1</v>
      </c>
      <c r="C8" s="34">
        <v>2</v>
      </c>
      <c r="D8" s="34">
        <v>3</v>
      </c>
      <c r="E8" s="34">
        <v>4</v>
      </c>
      <c r="F8" s="35" t="s">
        <v>20</v>
      </c>
    </row>
    <row r="9" spans="2:6" ht="1.5" customHeight="1">
      <c r="B9" s="5"/>
      <c r="C9" s="31"/>
      <c r="D9" s="31"/>
      <c r="E9" s="31"/>
      <c r="F9" s="32"/>
    </row>
    <row r="10" spans="2:6" s="8" customFormat="1" ht="13.5" customHeight="1">
      <c r="B10" s="87" t="s">
        <v>4</v>
      </c>
      <c r="C10" s="88">
        <v>3784900679</v>
      </c>
      <c r="D10" s="88">
        <f>D12+D24</f>
        <v>220359540</v>
      </c>
      <c r="E10" s="88">
        <f>E12+E24</f>
        <v>4005260219</v>
      </c>
      <c r="F10" s="101">
        <f>E10/C10*100</f>
        <v>105.82206928764694</v>
      </c>
    </row>
    <row r="11" spans="2:6" s="6" customFormat="1" ht="1.5" customHeight="1">
      <c r="B11" s="7"/>
      <c r="C11" s="23"/>
      <c r="D11" s="23"/>
      <c r="E11" s="23"/>
      <c r="F11" s="75"/>
    </row>
    <row r="12" spans="2:6" s="8" customFormat="1" ht="13.5" customHeight="1">
      <c r="B12" s="53" t="s">
        <v>31</v>
      </c>
      <c r="C12" s="46">
        <v>3280556802</v>
      </c>
      <c r="D12" s="46">
        <f>D14+D16+D18+D22</f>
        <v>225578947</v>
      </c>
      <c r="E12" s="46">
        <f>E14+E16+E18+E22</f>
        <v>3506135749</v>
      </c>
      <c r="F12" s="102">
        <f>E12/C12*100</f>
        <v>106.8762396329329</v>
      </c>
    </row>
    <row r="13" spans="2:6" s="8" customFormat="1" ht="1.5" customHeight="1">
      <c r="B13" s="9"/>
      <c r="C13" s="10"/>
      <c r="D13" s="59"/>
      <c r="E13" s="10"/>
      <c r="F13" s="76"/>
    </row>
    <row r="14" spans="2:6" s="40" customFormat="1" ht="15" customHeight="1">
      <c r="B14" s="47" t="s">
        <v>1</v>
      </c>
      <c r="C14" s="48">
        <v>71771524</v>
      </c>
      <c r="D14" s="48">
        <f>E14-C14</f>
        <v>1183618</v>
      </c>
      <c r="E14" s="119">
        <v>72955142</v>
      </c>
      <c r="F14" s="103">
        <f>E14/C14*100</f>
        <v>101.64914709070412</v>
      </c>
    </row>
    <row r="15" spans="2:6" s="14" customFormat="1" ht="1.5" customHeight="1">
      <c r="B15" s="24"/>
      <c r="C15" s="48"/>
      <c r="D15" s="48"/>
      <c r="E15" s="48"/>
      <c r="F15" s="77"/>
    </row>
    <row r="16" spans="2:6" s="14" customFormat="1" ht="13.5" customHeight="1">
      <c r="B16" s="47" t="s">
        <v>27</v>
      </c>
      <c r="C16" s="48">
        <v>1758761259</v>
      </c>
      <c r="D16" s="48">
        <f>E16-C16</f>
        <v>231284198</v>
      </c>
      <c r="E16" s="120">
        <v>1990045457</v>
      </c>
      <c r="F16" s="103">
        <f>E16/C16*100</f>
        <v>113.15040326345964</v>
      </c>
    </row>
    <row r="17" spans="2:6" s="14" customFormat="1" ht="1.5" customHeight="1">
      <c r="B17" s="24"/>
      <c r="C17" s="25"/>
      <c r="D17" s="73"/>
      <c r="E17" s="25"/>
      <c r="F17" s="77"/>
    </row>
    <row r="18" spans="2:6" s="40" customFormat="1" ht="24.75" customHeight="1">
      <c r="B18" s="49" t="s">
        <v>35</v>
      </c>
      <c r="C18" s="50">
        <v>1450009619</v>
      </c>
      <c r="D18" s="50">
        <f>D19+D20</f>
        <v>-6908469</v>
      </c>
      <c r="E18" s="50">
        <f>E19+E20</f>
        <v>1443101150</v>
      </c>
      <c r="F18" s="104">
        <f>E18/C18*100</f>
        <v>99.5235570226931</v>
      </c>
    </row>
    <row r="19" spans="2:6" s="40" customFormat="1" ht="21.75" customHeight="1">
      <c r="B19" s="15" t="s">
        <v>28</v>
      </c>
      <c r="C19" s="51">
        <v>912333168</v>
      </c>
      <c r="D19" s="51">
        <f>E19-C19</f>
        <v>-31397678</v>
      </c>
      <c r="E19" s="51">
        <v>880935490</v>
      </c>
      <c r="F19" s="105">
        <f>E19/C19*100</f>
        <v>96.55852937268197</v>
      </c>
    </row>
    <row r="20" spans="2:6" s="40" customFormat="1" ht="21.75" customHeight="1">
      <c r="B20" s="17" t="s">
        <v>29</v>
      </c>
      <c r="C20" s="52">
        <v>537676451</v>
      </c>
      <c r="D20" s="52">
        <f>E20-C20</f>
        <v>24489209</v>
      </c>
      <c r="E20" s="119">
        <v>562165660</v>
      </c>
      <c r="F20" s="106">
        <f>E20/C20*100</f>
        <v>104.55463670660183</v>
      </c>
    </row>
    <row r="21" spans="2:6" s="117" customFormat="1" ht="1.5" customHeight="1">
      <c r="B21" s="16"/>
      <c r="C21" s="114"/>
      <c r="D21" s="115"/>
      <c r="E21" s="114"/>
      <c r="F21" s="116"/>
    </row>
    <row r="22" spans="2:6" s="40" customFormat="1" ht="21.75" customHeight="1">
      <c r="B22" s="49" t="s">
        <v>30</v>
      </c>
      <c r="C22" s="48">
        <v>14400</v>
      </c>
      <c r="D22" s="48">
        <f>E22-C22</f>
        <v>19600</v>
      </c>
      <c r="E22" s="48">
        <v>34000</v>
      </c>
      <c r="F22" s="103">
        <f>E22/C22*100</f>
        <v>236.11111111111111</v>
      </c>
    </row>
    <row r="23" spans="2:6" s="13" customFormat="1" ht="1.5" customHeight="1">
      <c r="B23" s="16"/>
      <c r="C23" s="26"/>
      <c r="D23" s="26"/>
      <c r="E23" s="26"/>
      <c r="F23" s="78"/>
    </row>
    <row r="24" spans="2:6" s="40" customFormat="1" ht="13.5" customHeight="1">
      <c r="B24" s="53" t="s">
        <v>3</v>
      </c>
      <c r="C24" s="46">
        <v>504343877</v>
      </c>
      <c r="D24" s="46">
        <f>E24-C24</f>
        <v>-5219407</v>
      </c>
      <c r="E24" s="46">
        <v>499124470</v>
      </c>
      <c r="F24" s="102">
        <f>E24/C24*100</f>
        <v>98.96510947430419</v>
      </c>
    </row>
    <row r="25" spans="2:6" s="60" customFormat="1" ht="1.5" customHeight="1">
      <c r="B25" s="58"/>
      <c r="C25" s="59"/>
      <c r="D25" s="59"/>
      <c r="E25" s="59"/>
      <c r="F25" s="79"/>
    </row>
    <row r="26" spans="2:6" s="1" customFormat="1" ht="13.5" customHeight="1">
      <c r="B26" s="89" t="s">
        <v>8</v>
      </c>
      <c r="C26" s="88">
        <v>4562407743</v>
      </c>
      <c r="D26" s="88">
        <f>E26-C26</f>
        <v>-145013961</v>
      </c>
      <c r="E26" s="88">
        <f>E28+E30+E32</f>
        <v>4417393782</v>
      </c>
      <c r="F26" s="101">
        <f>E26/C26*100</f>
        <v>96.82154754312585</v>
      </c>
    </row>
    <row r="27" spans="2:6" s="61" customFormat="1" ht="1.5" customHeight="1">
      <c r="B27" s="69"/>
      <c r="C27" s="59"/>
      <c r="D27" s="59"/>
      <c r="E27" s="59"/>
      <c r="F27" s="79"/>
    </row>
    <row r="28" spans="2:6" s="61" customFormat="1" ht="13.5" customHeight="1">
      <c r="B28" s="53" t="s">
        <v>9</v>
      </c>
      <c r="C28" s="46">
        <v>4276954093</v>
      </c>
      <c r="D28" s="46">
        <f>E28-C28</f>
        <v>-210553853</v>
      </c>
      <c r="E28" s="46">
        <v>4066400240</v>
      </c>
      <c r="F28" s="102">
        <f>E28/C28*100</f>
        <v>95.07701395849423</v>
      </c>
    </row>
    <row r="29" spans="2:6" s="61" customFormat="1" ht="1.5" customHeight="1">
      <c r="B29" s="69"/>
      <c r="C29" s="59"/>
      <c r="D29" s="74"/>
      <c r="E29" s="59"/>
      <c r="F29" s="79"/>
    </row>
    <row r="30" spans="2:6" s="61" customFormat="1" ht="13.5" customHeight="1">
      <c r="B30" s="53" t="s">
        <v>37</v>
      </c>
      <c r="C30" s="46">
        <v>129551000</v>
      </c>
      <c r="D30" s="46">
        <f>E30-C30</f>
        <v>97949100</v>
      </c>
      <c r="E30" s="46">
        <v>227500100</v>
      </c>
      <c r="F30" s="102">
        <f>E30/C30*100</f>
        <v>175.60659508610507</v>
      </c>
    </row>
    <row r="31" spans="2:8" s="61" customFormat="1" ht="1.5" customHeight="1">
      <c r="B31" s="69"/>
      <c r="C31" s="59"/>
      <c r="D31" s="74"/>
      <c r="E31" s="59"/>
      <c r="F31" s="79"/>
      <c r="H31" s="61">
        <f>30797825+19358500</f>
        <v>50156325</v>
      </c>
    </row>
    <row r="32" spans="2:6" s="61" customFormat="1" ht="13.5" customHeight="1">
      <c r="B32" s="53" t="s">
        <v>10</v>
      </c>
      <c r="C32" s="46">
        <v>116356290</v>
      </c>
      <c r="D32" s="46">
        <f>E32-C32</f>
        <v>7137152</v>
      </c>
      <c r="E32" s="46">
        <v>123493442</v>
      </c>
      <c r="F32" s="102">
        <f>E32/C32*100</f>
        <v>106.13387724892225</v>
      </c>
    </row>
    <row r="33" spans="2:6" s="1" customFormat="1" ht="1.5" customHeight="1">
      <c r="B33" s="18"/>
      <c r="C33" s="27"/>
      <c r="D33" s="27"/>
      <c r="E33" s="27"/>
      <c r="F33" s="80"/>
    </row>
    <row r="34" spans="2:6" s="1" customFormat="1" ht="13.5" customHeight="1">
      <c r="B34" s="87" t="s">
        <v>18</v>
      </c>
      <c r="C34" s="88">
        <v>-777507064</v>
      </c>
      <c r="D34" s="88">
        <f>E34-C34</f>
        <v>365373501</v>
      </c>
      <c r="E34" s="88">
        <f>E10-E26</f>
        <v>-412133563</v>
      </c>
      <c r="F34" s="101">
        <f>E34/C34*100</f>
        <v>53.007050621471905</v>
      </c>
    </row>
    <row r="35" spans="2:6" s="61" customFormat="1" ht="1.5" customHeight="1">
      <c r="B35" s="58"/>
      <c r="C35" s="59"/>
      <c r="D35" s="59"/>
      <c r="E35" s="59"/>
      <c r="F35" s="79"/>
    </row>
    <row r="36" spans="2:6" s="61" customFormat="1" ht="13.5" customHeight="1">
      <c r="B36" s="11" t="s">
        <v>5</v>
      </c>
      <c r="C36" s="12">
        <v>30000</v>
      </c>
      <c r="D36" s="12">
        <f>E36-C36</f>
        <v>0</v>
      </c>
      <c r="E36" s="12">
        <v>30000</v>
      </c>
      <c r="F36" s="107">
        <f>E36/C36*100</f>
        <v>100</v>
      </c>
    </row>
    <row r="37" spans="2:6" s="61" customFormat="1" ht="1.5" customHeight="1">
      <c r="B37" s="58"/>
      <c r="C37" s="59"/>
      <c r="D37" s="59"/>
      <c r="E37" s="59"/>
      <c r="F37" s="79"/>
    </row>
    <row r="38" spans="2:6" s="61" customFormat="1" ht="13.5" customHeight="1">
      <c r="B38" s="11" t="s">
        <v>6</v>
      </c>
      <c r="C38" s="12">
        <v>39546360</v>
      </c>
      <c r="D38" s="12">
        <f>E38-C38</f>
        <v>153759</v>
      </c>
      <c r="E38" s="12">
        <v>39700119</v>
      </c>
      <c r="F38" s="107">
        <f>E38/C38*100</f>
        <v>100.38880695973029</v>
      </c>
    </row>
    <row r="39" spans="2:6" s="1" customFormat="1" ht="1.5" customHeight="1">
      <c r="B39" s="18"/>
      <c r="C39" s="27"/>
      <c r="D39" s="27"/>
      <c r="E39" s="27"/>
      <c r="F39" s="80"/>
    </row>
    <row r="40" spans="2:6" s="40" customFormat="1" ht="13.5" customHeight="1">
      <c r="B40" s="11" t="s">
        <v>7</v>
      </c>
      <c r="C40" s="41">
        <v>30000</v>
      </c>
      <c r="D40" s="41">
        <f>E40-C40</f>
        <v>-39700119</v>
      </c>
      <c r="E40" s="41">
        <f>E36-E38</f>
        <v>-39670119</v>
      </c>
      <c r="F40" s="107" t="s">
        <v>46</v>
      </c>
    </row>
    <row r="41" spans="2:6" s="13" customFormat="1" ht="1.5" customHeight="1">
      <c r="B41" s="18"/>
      <c r="C41" s="27"/>
      <c r="D41" s="27"/>
      <c r="E41" s="27"/>
      <c r="F41" s="80"/>
    </row>
    <row r="42" spans="2:6" s="13" customFormat="1" ht="13.5" customHeight="1">
      <c r="B42" s="87" t="s">
        <v>21</v>
      </c>
      <c r="C42" s="88">
        <v>-777477064</v>
      </c>
      <c r="D42" s="88">
        <f>E42-C42</f>
        <v>325673382</v>
      </c>
      <c r="E42" s="88">
        <f>E34+E40</f>
        <v>-451803682</v>
      </c>
      <c r="F42" s="101">
        <f>E42/C42*100</f>
        <v>58.11151259891057</v>
      </c>
    </row>
    <row r="43" spans="2:6" s="63" customFormat="1" ht="1.5" customHeight="1">
      <c r="B43" s="62"/>
      <c r="C43" s="65"/>
      <c r="D43" s="65"/>
      <c r="E43" s="65"/>
      <c r="F43" s="81"/>
    </row>
    <row r="44" spans="2:6" s="13" customFormat="1" ht="21.75" customHeight="1">
      <c r="B44" s="70" t="s">
        <v>42</v>
      </c>
      <c r="C44" s="12">
        <v>1375000000</v>
      </c>
      <c r="D44" s="12">
        <f>SUM(D46+D50+D55+D57)</f>
        <v>-227000000</v>
      </c>
      <c r="E44" s="12">
        <f>SUM(E46+E48+E55+E57)</f>
        <v>1360961480</v>
      </c>
      <c r="F44" s="107">
        <f>E44/C44*100</f>
        <v>98.97901672727272</v>
      </c>
    </row>
    <row r="45" spans="2:6" s="63" customFormat="1" ht="1.5" customHeight="1">
      <c r="B45" s="58"/>
      <c r="C45" s="59"/>
      <c r="D45" s="59"/>
      <c r="E45" s="59"/>
      <c r="F45" s="79"/>
    </row>
    <row r="46" spans="2:6" s="63" customFormat="1" ht="13.5" customHeight="1">
      <c r="B46" s="64" t="s">
        <v>24</v>
      </c>
      <c r="C46" s="44">
        <v>100000000</v>
      </c>
      <c r="D46" s="46">
        <f>E46-C46</f>
        <v>0</v>
      </c>
      <c r="E46" s="44">
        <v>100000000</v>
      </c>
      <c r="F46" s="108">
        <f>E46/C46*100</f>
        <v>100</v>
      </c>
    </row>
    <row r="47" spans="2:6" s="63" customFormat="1" ht="1.5" customHeight="1">
      <c r="B47" s="66"/>
      <c r="C47" s="67"/>
      <c r="D47" s="72"/>
      <c r="E47" s="67"/>
      <c r="F47" s="82"/>
    </row>
    <row r="48" spans="2:6" s="63" customFormat="1" ht="13.5" customHeight="1">
      <c r="B48" s="64" t="s">
        <v>39</v>
      </c>
      <c r="C48" s="44">
        <f>C50+C52+C54</f>
        <v>455000000</v>
      </c>
      <c r="D48" s="46">
        <f>E48-C48</f>
        <v>185961480</v>
      </c>
      <c r="E48" s="44">
        <f>E50+E52+E54</f>
        <v>640961480</v>
      </c>
      <c r="F48" s="108">
        <f>E48/C48*100</f>
        <v>140.87065494505495</v>
      </c>
    </row>
    <row r="49" spans="2:6" s="63" customFormat="1" ht="1.5" customHeight="1">
      <c r="B49" s="66"/>
      <c r="C49" s="67"/>
      <c r="D49" s="72"/>
      <c r="E49" s="67"/>
      <c r="F49" s="82"/>
    </row>
    <row r="50" spans="2:6" s="63" customFormat="1" ht="13.5" customHeight="1" hidden="1">
      <c r="B50" s="94" t="s">
        <v>43</v>
      </c>
      <c r="C50" s="95">
        <v>455000000</v>
      </c>
      <c r="D50" s="95">
        <f>E50-C50</f>
        <v>-27000000</v>
      </c>
      <c r="E50" s="95">
        <v>428000000</v>
      </c>
      <c r="F50" s="108">
        <v>0</v>
      </c>
    </row>
    <row r="51" spans="2:6" s="63" customFormat="1" ht="1.5" customHeight="1" hidden="1">
      <c r="B51" s="97"/>
      <c r="C51" s="98"/>
      <c r="D51" s="98"/>
      <c r="E51" s="98"/>
      <c r="F51" s="108"/>
    </row>
    <row r="52" spans="2:6" s="63" customFormat="1" ht="13.5" customHeight="1" hidden="1">
      <c r="B52" s="99" t="s">
        <v>44</v>
      </c>
      <c r="C52" s="100">
        <v>0</v>
      </c>
      <c r="D52" s="100">
        <f>E52-C52</f>
        <v>150000000</v>
      </c>
      <c r="E52" s="100">
        <v>150000000</v>
      </c>
      <c r="F52" s="108">
        <v>0</v>
      </c>
    </row>
    <row r="53" spans="2:6" s="63" customFormat="1" ht="1.5" customHeight="1" hidden="1">
      <c r="B53" s="94"/>
      <c r="C53" s="95"/>
      <c r="D53" s="95"/>
      <c r="E53" s="95"/>
      <c r="F53" s="108"/>
    </row>
    <row r="54" spans="2:6" s="63" customFormat="1" ht="13.5" customHeight="1" hidden="1">
      <c r="B54" s="97" t="s">
        <v>45</v>
      </c>
      <c r="C54" s="98">
        <v>0</v>
      </c>
      <c r="D54" s="98">
        <f>E54-C54</f>
        <v>62961480</v>
      </c>
      <c r="E54" s="98">
        <v>62961480</v>
      </c>
      <c r="F54" s="108">
        <v>0</v>
      </c>
    </row>
    <row r="55" spans="2:6" s="63" customFormat="1" ht="13.5" customHeight="1">
      <c r="B55" s="64" t="s">
        <v>40</v>
      </c>
      <c r="C55" s="44">
        <v>410000000</v>
      </c>
      <c r="D55" s="46">
        <f>E55-C55</f>
        <v>-200000000</v>
      </c>
      <c r="E55" s="44">
        <v>210000000</v>
      </c>
      <c r="F55" s="108">
        <f>E55/C55*100</f>
        <v>51.21951219512195</v>
      </c>
    </row>
    <row r="56" spans="2:6" s="63" customFormat="1" ht="1.5" customHeight="1">
      <c r="B56" s="66"/>
      <c r="C56" s="67"/>
      <c r="D56" s="72"/>
      <c r="E56" s="67"/>
      <c r="F56" s="82"/>
    </row>
    <row r="57" spans="2:6" s="13" customFormat="1" ht="13.5" customHeight="1">
      <c r="B57" s="64" t="s">
        <v>41</v>
      </c>
      <c r="C57" s="44">
        <v>410000000</v>
      </c>
      <c r="D57" s="46">
        <f>E57-C57</f>
        <v>0</v>
      </c>
      <c r="E57" s="44">
        <v>410000000</v>
      </c>
      <c r="F57" s="108">
        <f>E57/C57*100</f>
        <v>100</v>
      </c>
    </row>
    <row r="58" s="68" customFormat="1" ht="1.5" customHeight="1">
      <c r="F58" s="83"/>
    </row>
    <row r="59" spans="2:6" s="42" customFormat="1" ht="21.75" customHeight="1">
      <c r="B59" s="71" t="s">
        <v>15</v>
      </c>
      <c r="C59" s="43">
        <v>946522936</v>
      </c>
      <c r="D59" s="43">
        <f>SUM(D61+D63)</f>
        <v>77634862</v>
      </c>
      <c r="E59" s="43">
        <f>SUM(E61+E63)</f>
        <v>1024157798</v>
      </c>
      <c r="F59" s="109">
        <f>E59/C59*100</f>
        <v>108.20211101572292</v>
      </c>
    </row>
    <row r="60" spans="2:6" s="57" customFormat="1" ht="1.5" customHeight="1">
      <c r="B60" s="55"/>
      <c r="C60" s="56"/>
      <c r="D60" s="56"/>
      <c r="E60" s="56"/>
      <c r="F60" s="84"/>
    </row>
    <row r="61" spans="2:6" s="92" customFormat="1" ht="13.5" customHeight="1">
      <c r="B61" s="90" t="s">
        <v>23</v>
      </c>
      <c r="C61" s="91">
        <v>19240000</v>
      </c>
      <c r="D61" s="91">
        <f>E61-C61</f>
        <v>818041</v>
      </c>
      <c r="E61" s="91">
        <v>20058041</v>
      </c>
      <c r="F61" s="110">
        <f>E61/C61*100</f>
        <v>104.25177234927234</v>
      </c>
    </row>
    <row r="62" spans="2:6" s="92" customFormat="1" ht="1.5" customHeight="1">
      <c r="B62" s="93"/>
      <c r="C62" s="67"/>
      <c r="D62" s="67"/>
      <c r="E62" s="67"/>
      <c r="F62" s="82"/>
    </row>
    <row r="63" spans="2:6" s="92" customFormat="1" ht="13.5" customHeight="1">
      <c r="B63" s="90" t="s">
        <v>16</v>
      </c>
      <c r="C63" s="91">
        <v>927282936</v>
      </c>
      <c r="D63" s="91">
        <f>SUM(D65:D67)</f>
        <v>76816821</v>
      </c>
      <c r="E63" s="91">
        <f>SUM(E65:E67)</f>
        <v>1004099757</v>
      </c>
      <c r="F63" s="110">
        <f>E63/C63*100</f>
        <v>108.28407576778703</v>
      </c>
    </row>
    <row r="64" spans="2:6" s="92" customFormat="1" ht="1.5" customHeight="1">
      <c r="B64" s="93"/>
      <c r="C64" s="67"/>
      <c r="D64" s="67"/>
      <c r="E64" s="67"/>
      <c r="F64" s="82"/>
    </row>
    <row r="65" spans="2:6" s="96" customFormat="1" ht="13.5" customHeight="1">
      <c r="B65" s="94" t="s">
        <v>11</v>
      </c>
      <c r="C65" s="95">
        <v>454913594</v>
      </c>
      <c r="D65" s="95">
        <f>E65-C65</f>
        <v>31454225</v>
      </c>
      <c r="E65" s="95">
        <v>486367819</v>
      </c>
      <c r="F65" s="111">
        <f>E65/C65*100</f>
        <v>106.91432953749013</v>
      </c>
    </row>
    <row r="66" spans="2:6" s="96" customFormat="1" ht="13.5" customHeight="1">
      <c r="B66" s="97" t="s">
        <v>12</v>
      </c>
      <c r="C66" s="98">
        <v>400000000</v>
      </c>
      <c r="D66" s="98">
        <f>E66-C66</f>
        <v>60000000</v>
      </c>
      <c r="E66" s="98">
        <v>460000000</v>
      </c>
      <c r="F66" s="112">
        <f>E66/C66*100</f>
        <v>114.99999999999999</v>
      </c>
    </row>
    <row r="67" spans="2:6" s="96" customFormat="1" ht="13.5" customHeight="1">
      <c r="B67" s="99" t="s">
        <v>13</v>
      </c>
      <c r="C67" s="100">
        <v>72369342</v>
      </c>
      <c r="D67" s="100">
        <f>E67-C67</f>
        <v>-14637404</v>
      </c>
      <c r="E67" s="100">
        <v>57731938</v>
      </c>
      <c r="F67" s="113">
        <f>E67/C67*100</f>
        <v>79.77402641024428</v>
      </c>
    </row>
    <row r="68" spans="2:6" s="54" customFormat="1" ht="1.5" customHeight="1">
      <c r="B68" s="29"/>
      <c r="C68" s="30"/>
      <c r="D68" s="30"/>
      <c r="E68" s="30"/>
      <c r="F68" s="85"/>
    </row>
    <row r="69" spans="2:6" s="40" customFormat="1" ht="13.5" customHeight="1">
      <c r="B69" s="87" t="s">
        <v>22</v>
      </c>
      <c r="C69" s="88">
        <v>428477064</v>
      </c>
      <c r="D69" s="88">
        <f>E69-C69</f>
        <v>-91673382</v>
      </c>
      <c r="E69" s="88">
        <f>E44-E59</f>
        <v>336803682</v>
      </c>
      <c r="F69" s="101">
        <f>E69/C69*100</f>
        <v>78.60483332662119</v>
      </c>
    </row>
    <row r="70" spans="2:6" s="13" customFormat="1" ht="1.5" customHeight="1">
      <c r="B70" s="22"/>
      <c r="C70" s="19"/>
      <c r="D70" s="19"/>
      <c r="E70" s="19"/>
      <c r="F70" s="86"/>
    </row>
    <row r="71" spans="2:8" s="40" customFormat="1" ht="13.5" customHeight="1">
      <c r="B71" s="87" t="s">
        <v>14</v>
      </c>
      <c r="C71" s="88">
        <v>-349000000</v>
      </c>
      <c r="D71" s="88">
        <f>E71-C71</f>
        <v>234000000</v>
      </c>
      <c r="E71" s="88">
        <f>E42+E69</f>
        <v>-115000000</v>
      </c>
      <c r="F71" s="101">
        <f>E71/C71*100</f>
        <v>32.95128939828081</v>
      </c>
      <c r="H71" s="121"/>
    </row>
    <row r="72" spans="2:6" s="1" customFormat="1" ht="1.5" customHeight="1">
      <c r="B72" s="21"/>
      <c r="C72" s="19"/>
      <c r="D72" s="19"/>
      <c r="E72" s="19"/>
      <c r="F72" s="20"/>
    </row>
    <row r="73" spans="2:6" ht="12.75">
      <c r="B73" s="87" t="s">
        <v>32</v>
      </c>
      <c r="C73" s="88">
        <v>77000000</v>
      </c>
      <c r="D73" s="88">
        <f>E73-C73</f>
        <v>-77000000</v>
      </c>
      <c r="E73" s="88">
        <v>0</v>
      </c>
      <c r="F73" s="101" t="s">
        <v>46</v>
      </c>
    </row>
    <row r="74" spans="2:6" s="1" customFormat="1" ht="1.5" customHeight="1">
      <c r="B74" s="21"/>
      <c r="C74" s="19"/>
      <c r="D74" s="19"/>
      <c r="E74" s="19"/>
      <c r="F74" s="20"/>
    </row>
    <row r="75" spans="2:9" ht="12.75">
      <c r="B75" s="87" t="s">
        <v>33</v>
      </c>
      <c r="C75" s="88">
        <v>272000000</v>
      </c>
      <c r="D75" s="88">
        <f>E75-C75</f>
        <v>-157000000</v>
      </c>
      <c r="E75" s="88">
        <v>115000000</v>
      </c>
      <c r="F75" s="101">
        <f>E75/C75*100</f>
        <v>42.279411764705884</v>
      </c>
      <c r="I75" s="2"/>
    </row>
    <row r="77" spans="2:8" s="36" customFormat="1" ht="24.75" customHeight="1">
      <c r="B77" s="118" t="s">
        <v>26</v>
      </c>
      <c r="C77" s="88">
        <v>5508930679</v>
      </c>
      <c r="D77" s="88">
        <f>E77-C77</f>
        <v>-27678980</v>
      </c>
      <c r="E77" s="88">
        <f>E10+E36+E44+E73+E75</f>
        <v>5481251699</v>
      </c>
      <c r="F77" s="101">
        <f>E77/C77*100</f>
        <v>99.4975616573737</v>
      </c>
      <c r="H77" s="37"/>
    </row>
    <row r="78" spans="2:8" s="36" customFormat="1" ht="18" customHeight="1">
      <c r="B78" s="87" t="s">
        <v>25</v>
      </c>
      <c r="C78" s="88">
        <v>5508930679</v>
      </c>
      <c r="D78" s="88">
        <f>E78-C78</f>
        <v>-27678980</v>
      </c>
      <c r="E78" s="88">
        <f>E26+E38+E59</f>
        <v>5481251699</v>
      </c>
      <c r="F78" s="101">
        <f>E78/C78*100</f>
        <v>99.4975616573737</v>
      </c>
      <c r="H78" s="37"/>
    </row>
    <row r="79" spans="3:6" s="36" customFormat="1" ht="12.75" hidden="1">
      <c r="C79" s="37"/>
      <c r="D79" s="37"/>
      <c r="E79" s="37"/>
      <c r="F79" s="37"/>
    </row>
    <row r="80" spans="2:6" ht="12.75" hidden="1">
      <c r="B80" s="87" t="s">
        <v>34</v>
      </c>
      <c r="C80" s="88"/>
      <c r="D80" s="88"/>
      <c r="E80" s="88">
        <f>E78-E77</f>
        <v>0</v>
      </c>
      <c r="F80" s="101"/>
    </row>
    <row r="81" ht="12.75" hidden="1"/>
  </sheetData>
  <sheetProtection password="C595" sheet="1"/>
  <mergeCells count="5">
    <mergeCell ref="B5:F5"/>
    <mergeCell ref="B1:E1"/>
    <mergeCell ref="B2:F2"/>
    <mergeCell ref="B3:F3"/>
    <mergeCell ref="B4:F4"/>
  </mergeCells>
  <printOptions/>
  <pageMargins left="0.25" right="0.25" top="0.75" bottom="0.75" header="0.3" footer="0.3"/>
  <pageSetup fitToWidth="0" fitToHeight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Elvis Bebakovic</dc:creator>
  <cp:keywords/>
  <dc:description/>
  <cp:lastModifiedBy>Elvis Bebakovic</cp:lastModifiedBy>
  <cp:lastPrinted>2020-12-15T12:09:10Z</cp:lastPrinted>
  <dcterms:created xsi:type="dcterms:W3CDTF">1996-10-14T23:33:28Z</dcterms:created>
  <dcterms:modified xsi:type="dcterms:W3CDTF">2020-12-30T11:16:33Z</dcterms:modified>
  <cp:category/>
  <cp:version/>
  <cp:contentType/>
  <cp:contentStatus/>
</cp:coreProperties>
</file>