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65"/>
  </bookViews>
  <sheets>
    <sheet name="Opšti dio" sheetId="4" r:id="rId1"/>
    <sheet name="Rashodi" sheetId="2" r:id="rId2"/>
  </sheets>
  <externalReferences>
    <externalReference r:id="rId3"/>
    <externalReference r:id="rId4"/>
    <externalReference r:id="rId5"/>
  </externalReferences>
  <definedNames>
    <definedName name="\T" localSheetId="0">'[1]Key Assumptions'!#REF!</definedName>
    <definedName name="\T" localSheetId="1">'[1]Key Assumptions'!#REF!</definedName>
    <definedName name="\T">'[1]Key Assumptions'!#REF!</definedName>
    <definedName name="_xlnm._FilterDatabase" localSheetId="1" hidden="1">Rashodi!$B$1:$B$4622</definedName>
    <definedName name="ANSWER" localSheetId="0">'[1]Key Assumptions'!#REF!</definedName>
    <definedName name="ANSWER" localSheetId="1">'[1]Key Assumptions'!#REF!</definedName>
    <definedName name="ANSWER">'[1]Key Assumptions'!#REF!</definedName>
    <definedName name="CCODE" localSheetId="0">[2]Contents!#REF!</definedName>
    <definedName name="CCODE" localSheetId="1">[2]Contents!#REF!</definedName>
    <definedName name="CCODE">[2]Contents!#REF!</definedName>
    <definedName name="debtsr" localSheetId="0">#REF!</definedName>
    <definedName name="debtsr" localSheetId="1">#REF!</definedName>
    <definedName name="debtsr">#REF!</definedName>
    <definedName name="DOCFILE" localSheetId="0">[2]Contents!#REF!</definedName>
    <definedName name="DOCFILE" localSheetId="1">[2]Contents!#REF!</definedName>
    <definedName name="DOCFILE">[2]Contents!#REF!</definedName>
    <definedName name="donor" localSheetId="0">#REF!</definedName>
    <definedName name="donor" localSheetId="1">#REF!</definedName>
    <definedName name="donor">#REF!</definedName>
    <definedName name="EDSSDESCRIPTOR" localSheetId="0">[2]Contents!#REF!</definedName>
    <definedName name="EDSSDESCRIPTOR" localSheetId="1">[2]Contents!#REF!</definedName>
    <definedName name="EDSSDESCRIPTOR">[2]Contents!#REF!</definedName>
    <definedName name="EDSSFILE" localSheetId="0">[2]Contents!#REF!</definedName>
    <definedName name="EDSSFILE" localSheetId="1">[2]Contents!#REF!</definedName>
    <definedName name="EDSSFILE">[2]Contents!#REF!</definedName>
    <definedName name="EDSSNAME" localSheetId="0">[2]Contents!#REF!</definedName>
    <definedName name="EDSSNAME" localSheetId="1">[2]Contents!#REF!</definedName>
    <definedName name="EDSSNAME">[2]Contents!#REF!</definedName>
    <definedName name="EDSSTIME" localSheetId="0">[2]Contents!#REF!</definedName>
    <definedName name="EDSSTIME" localSheetId="1">[2]Contents!#REF!</definedName>
    <definedName name="EDSSTIME">[2]Contents!#REF!</definedName>
    <definedName name="EISCODE" localSheetId="0">[2]Contents!#REF!</definedName>
    <definedName name="EISCODE" localSheetId="1">[2]Contents!#REF!</definedName>
    <definedName name="EISCODE">[2]Contents!#REF!</definedName>
    <definedName name="exportproj" localSheetId="0">#REF!</definedName>
    <definedName name="exportproj" localSheetId="1">#REF!</definedName>
    <definedName name="exportproj">#REF!</definedName>
    <definedName name="exports" localSheetId="0">[2]Exp!#REF!</definedName>
    <definedName name="exports" localSheetId="1">[2]Exp!#REF!</definedName>
    <definedName name="exports">[2]Exp!#REF!</definedName>
    <definedName name="importproj." localSheetId="0">#REF!</definedName>
    <definedName name="importproj." localSheetId="1">#REF!</definedName>
    <definedName name="importproj.">#REF!</definedName>
    <definedName name="Load_Op">[3]!Load_Op</definedName>
    <definedName name="medtermdates" localSheetId="0">#REF!</definedName>
    <definedName name="medtermdates" localSheetId="1">#REF!</definedName>
    <definedName name="medtermdates">#REF!</definedName>
    <definedName name="medtermnames" localSheetId="0">#REF!</definedName>
    <definedName name="medtermnames" localSheetId="1">#REF!</definedName>
    <definedName name="medtermnames">#REF!</definedName>
    <definedName name="medtermnames2" localSheetId="0">#REF!</definedName>
    <definedName name="medtermnames2" localSheetId="1">#REF!</definedName>
    <definedName name="medtermnames2">#REF!</definedName>
    <definedName name="NAMES" localSheetId="0">#REF!</definedName>
    <definedName name="NAMES" localSheetId="1">#REF!</definedName>
    <definedName name="NAMES">#REF!</definedName>
    <definedName name="P" localSheetId="0">#REF!</definedName>
    <definedName name="P" localSheetId="1">#REF!</definedName>
    <definedName name="P">#REF!</definedName>
    <definedName name="_xlnm.Print_Area" localSheetId="0">'Opšti dio'!$A$1:$C$272</definedName>
    <definedName name="_xlnm.Print_Area" localSheetId="1">Rashodi!$A$1:$C$4622</definedName>
    <definedName name="_xlnm.Print_Titles" localSheetId="1">Rashodi!$3:$4</definedName>
    <definedName name="quarterly" localSheetId="0">#REF!</definedName>
    <definedName name="quarterly" localSheetId="1">#REF!</definedName>
    <definedName name="quarterly">#REF!</definedName>
    <definedName name="REGISTERALL" localSheetId="0">[2]Contents!#REF!</definedName>
    <definedName name="REGISTERALL" localSheetId="1">[2]Contents!#REF!</definedName>
    <definedName name="REGISTERALL">[2]Contents!#REF!</definedName>
    <definedName name="sampletable" localSheetId="0">#REF!</definedName>
    <definedName name="sampletable" localSheetId="1">#REF!</definedName>
    <definedName name="sampletable">#REF!</definedName>
    <definedName name="Save_Op">[3]!Save_Op</definedName>
    <definedName name="SECTORS" localSheetId="0">[2]Contents!#REF!</definedName>
    <definedName name="SECTORS" localSheetId="1">[2]Contents!#REF!</definedName>
    <definedName name="SECTORS">[2]Contents!#REF!</definedName>
    <definedName name="sheetname" localSheetId="0">[2]Contents!#REF!</definedName>
    <definedName name="sheetname" localSheetId="1">[2]Contents!#REF!</definedName>
    <definedName name="sheetname">[2]Contents!#REF!</definedName>
    <definedName name="SR" localSheetId="0">#REF!</definedName>
    <definedName name="SR" localSheetId="1">#REF!</definedName>
    <definedName name="SR">#REF!</definedName>
    <definedName name="tabletemplate" localSheetId="0">#REF!</definedName>
    <definedName name="tabletemplate" localSheetId="1">#REF!</definedName>
    <definedName name="tabletemplate">#REF!</definedName>
    <definedName name="USERNAME" localSheetId="0">[2]Contents!#REF!</definedName>
    <definedName name="USERNAME" localSheetId="1">[2]Contents!#REF!</definedName>
    <definedName name="USERNAME">[2]Contents!#REF!</definedName>
  </definedNames>
  <calcPr calcId="162913"/>
</workbook>
</file>

<file path=xl/calcChain.xml><?xml version="1.0" encoding="utf-8"?>
<calcChain xmlns="http://schemas.openxmlformats.org/spreadsheetml/2006/main">
  <c r="C4272" i="2" l="1"/>
  <c r="C66" i="2" l="1"/>
  <c r="C272" i="4" l="1"/>
  <c r="C4619" i="2" l="1"/>
  <c r="C4577" i="2"/>
  <c r="C4540" i="2"/>
  <c r="C4530" i="2"/>
  <c r="C4422" i="2"/>
  <c r="C4415" i="2"/>
  <c r="C4412" i="2"/>
  <c r="C4368" i="2"/>
  <c r="C4337" i="2"/>
  <c r="C4180" i="2"/>
  <c r="C4055" i="2"/>
  <c r="C3868" i="2"/>
  <c r="C3575" i="2"/>
  <c r="C1877" i="2"/>
  <c r="C1819" i="2"/>
  <c r="C1398" i="2"/>
  <c r="C1353" i="2"/>
  <c r="C1321" i="2"/>
  <c r="C1131" i="2"/>
  <c r="C962" i="2"/>
  <c r="C959" i="2"/>
  <c r="C911" i="2"/>
  <c r="C703" i="2"/>
  <c r="C665" i="2"/>
  <c r="C624" i="2"/>
  <c r="C354" i="2"/>
  <c r="C702" i="2" l="1"/>
  <c r="C4618" i="2"/>
  <c r="C17" i="2"/>
  <c r="C22" i="2"/>
  <c r="C41" i="2"/>
  <c r="C44" i="2"/>
  <c r="C47" i="2"/>
  <c r="C50" i="2"/>
  <c r="C61" i="2"/>
  <c r="C82" i="2"/>
  <c r="C85" i="2"/>
  <c r="C88" i="2"/>
  <c r="C91" i="2"/>
  <c r="C95" i="2"/>
  <c r="C98" i="2"/>
  <c r="C109" i="2"/>
  <c r="C114" i="2"/>
  <c r="C126" i="2"/>
  <c r="C128" i="2"/>
  <c r="C131" i="2"/>
  <c r="C134" i="2"/>
  <c r="C136" i="2"/>
  <c r="C139" i="2"/>
  <c r="C150" i="2"/>
  <c r="C155" i="2"/>
  <c r="C167" i="2"/>
  <c r="C169" i="2"/>
  <c r="C172" i="2"/>
  <c r="C183" i="2"/>
  <c r="C188" i="2"/>
  <c r="C202" i="2"/>
  <c r="C204" i="2"/>
  <c r="C207" i="2"/>
  <c r="C218" i="2"/>
  <c r="C222" i="2"/>
  <c r="C241" i="2"/>
  <c r="C256" i="2"/>
  <c r="C261" i="2"/>
  <c r="C274" i="2"/>
  <c r="C276" i="2"/>
  <c r="C287" i="2"/>
  <c r="C292" i="2"/>
  <c r="C306" i="2"/>
  <c r="C308" i="2"/>
  <c r="C310" i="2"/>
  <c r="C313" i="2"/>
  <c r="C324" i="2"/>
  <c r="C329" i="2"/>
  <c r="C345" i="2"/>
  <c r="C347" i="2"/>
  <c r="C352" i="2"/>
  <c r="C356" i="2"/>
  <c r="C359" i="2"/>
  <c r="C361" i="2"/>
  <c r="C365" i="2"/>
  <c r="C368" i="2"/>
  <c r="C371" i="2"/>
  <c r="C374" i="2"/>
  <c r="C376" i="2"/>
  <c r="C387" i="2"/>
  <c r="C390" i="2"/>
  <c r="C404" i="2"/>
  <c r="C406" i="2"/>
  <c r="C417" i="2"/>
  <c r="C422" i="2"/>
  <c r="C425" i="2"/>
  <c r="C427" i="2"/>
  <c r="C438" i="2"/>
  <c r="C443" i="2"/>
  <c r="C454" i="2"/>
  <c r="C457" i="2"/>
  <c r="C460" i="2"/>
  <c r="C471" i="2"/>
  <c r="C476" i="2"/>
  <c r="C491" i="2"/>
  <c r="C494" i="2"/>
  <c r="C497" i="2"/>
  <c r="C508" i="2"/>
  <c r="C513" i="2"/>
  <c r="C523" i="2"/>
  <c r="C526" i="2"/>
  <c r="C537" i="2"/>
  <c r="C542" i="2"/>
  <c r="C554" i="2"/>
  <c r="C556" i="2"/>
  <c r="C559" i="2"/>
  <c r="C570" i="2"/>
  <c r="C574" i="2"/>
  <c r="C584" i="2"/>
  <c r="C587" i="2"/>
  <c r="C589" i="2"/>
  <c r="C600" i="2"/>
  <c r="C605" i="2"/>
  <c r="C619" i="2"/>
  <c r="C621" i="2"/>
  <c r="C626" i="2"/>
  <c r="C637" i="2"/>
  <c r="C642" i="2"/>
  <c r="C653" i="2"/>
  <c r="C656" i="2"/>
  <c r="C660" i="2"/>
  <c r="C662" i="2"/>
  <c r="C667" i="2"/>
  <c r="C678" i="2"/>
  <c r="C683" i="2"/>
  <c r="C695" i="2"/>
  <c r="C698" i="2"/>
  <c r="C700" i="2"/>
  <c r="C714" i="2"/>
  <c r="C719" i="2"/>
  <c r="C735" i="2"/>
  <c r="C738" i="2"/>
  <c r="C742" i="2"/>
  <c r="C745" i="2"/>
  <c r="C756" i="2"/>
  <c r="C761" i="2"/>
  <c r="C777" i="2"/>
  <c r="C779" i="2"/>
  <c r="C782" i="2"/>
  <c r="C793" i="2"/>
  <c r="C798" i="2"/>
  <c r="C811" i="2"/>
  <c r="C813" i="2"/>
  <c r="C821" i="2"/>
  <c r="C828" i="2"/>
  <c r="C834" i="2"/>
  <c r="C838" i="2"/>
  <c r="C841" i="2"/>
  <c r="C852" i="2"/>
  <c r="C857" i="2"/>
  <c r="C870" i="2"/>
  <c r="C874" i="2"/>
  <c r="C877" i="2"/>
  <c r="C879" i="2"/>
  <c r="C890" i="2"/>
  <c r="C895" i="2"/>
  <c r="C908" i="2"/>
  <c r="C913" i="2"/>
  <c r="C924" i="2"/>
  <c r="C929" i="2"/>
  <c r="C944" i="2"/>
  <c r="C946" i="2"/>
  <c r="C949" i="2"/>
  <c r="C954" i="2"/>
  <c r="C956" i="2"/>
  <c r="C958" i="2"/>
  <c r="C965" i="2"/>
  <c r="C976" i="2"/>
  <c r="C981" i="2"/>
  <c r="C999" i="2"/>
  <c r="C1007" i="2"/>
  <c r="C1010" i="2"/>
  <c r="C1014" i="2"/>
  <c r="C1021" i="2"/>
  <c r="C1024" i="2"/>
  <c r="C1026" i="2"/>
  <c r="C1029" i="2"/>
  <c r="C1031" i="2"/>
  <c r="C1042" i="2"/>
  <c r="C1047" i="2"/>
  <c r="C1060" i="2"/>
  <c r="C1063" i="2"/>
  <c r="C1066" i="2"/>
  <c r="C1073" i="2"/>
  <c r="C1075" i="2"/>
  <c r="C1086" i="2"/>
  <c r="C1091" i="2"/>
  <c r="C1095" i="2"/>
  <c r="C1098" i="2"/>
  <c r="C1101" i="2"/>
  <c r="C1112" i="2"/>
  <c r="C1117" i="2"/>
  <c r="C1134" i="2"/>
  <c r="C1137" i="2"/>
  <c r="C1140" i="2"/>
  <c r="C1142" i="2"/>
  <c r="C1153" i="2"/>
  <c r="C1158" i="2"/>
  <c r="C1167" i="2"/>
  <c r="C1178" i="2"/>
  <c r="C1183" i="2"/>
  <c r="C1196" i="2"/>
  <c r="C1201" i="2"/>
  <c r="C1221" i="2"/>
  <c r="C1226" i="2"/>
  <c r="C1238" i="2"/>
  <c r="C1242" i="2"/>
  <c r="C1245" i="2"/>
  <c r="C1247" i="2"/>
  <c r="C1258" i="2"/>
  <c r="C1263" i="2"/>
  <c r="C1266" i="2"/>
  <c r="C1277" i="2"/>
  <c r="C1282" i="2"/>
  <c r="C1293" i="2"/>
  <c r="C1304" i="2"/>
  <c r="C1309" i="2"/>
  <c r="C1318" i="2"/>
  <c r="C1320" i="2"/>
  <c r="C1332" i="2"/>
  <c r="C1337" i="2"/>
  <c r="C1357" i="2"/>
  <c r="C1360" i="2"/>
  <c r="C1363" i="2"/>
  <c r="C1365" i="2"/>
  <c r="C1368" i="2"/>
  <c r="C1379" i="2"/>
  <c r="C1384" i="2"/>
  <c r="C1397" i="2"/>
  <c r="C1402" i="2"/>
  <c r="C1404" i="2"/>
  <c r="C1415" i="2"/>
  <c r="C1420" i="2"/>
  <c r="C1434" i="2"/>
  <c r="C1436" i="2"/>
  <c r="C1439" i="2"/>
  <c r="C1450" i="2"/>
  <c r="C1455" i="2"/>
  <c r="C1469" i="2"/>
  <c r="C1472" i="2"/>
  <c r="C1483" i="2"/>
  <c r="C1488" i="2"/>
  <c r="C1501" i="2"/>
  <c r="C1503" i="2"/>
  <c r="C1514" i="2"/>
  <c r="C1519" i="2"/>
  <c r="C1531" i="2"/>
  <c r="C1533" i="2"/>
  <c r="C1536" i="2"/>
  <c r="C1547" i="2"/>
  <c r="C1552" i="2"/>
  <c r="C1564" i="2"/>
  <c r="C1567" i="2"/>
  <c r="C1570" i="2"/>
  <c r="C1581" i="2"/>
  <c r="C1586" i="2"/>
  <c r="C1598" i="2"/>
  <c r="C1601" i="2"/>
  <c r="C1611" i="2"/>
  <c r="C1616" i="2"/>
  <c r="C1627" i="2"/>
  <c r="C1629" i="2"/>
  <c r="C1632" i="2"/>
  <c r="C1644" i="2"/>
  <c r="C1649" i="2"/>
  <c r="C1661" i="2"/>
  <c r="C1664" i="2"/>
  <c r="C1666" i="2"/>
  <c r="C1669" i="2"/>
  <c r="C1680" i="2"/>
  <c r="C1685" i="2"/>
  <c r="C1697" i="2"/>
  <c r="C1708" i="2"/>
  <c r="C1713" i="2"/>
  <c r="C1724" i="2"/>
  <c r="C1726" i="2"/>
  <c r="C1729" i="2"/>
  <c r="C1740" i="2"/>
  <c r="C1745" i="2"/>
  <c r="C1757" i="2"/>
  <c r="C1760" i="2"/>
  <c r="C1771" i="2"/>
  <c r="C1776" i="2"/>
  <c r="C1785" i="2"/>
  <c r="C1788" i="2"/>
  <c r="C1791" i="2"/>
  <c r="C1802" i="2"/>
  <c r="C1807" i="2"/>
  <c r="C1818" i="2"/>
  <c r="C1822" i="2"/>
  <c r="C1833" i="2"/>
  <c r="C1838" i="2"/>
  <c r="C1848" i="2"/>
  <c r="C1850" i="2"/>
  <c r="C1853" i="2"/>
  <c r="C1864" i="2"/>
  <c r="C1869" i="2"/>
  <c r="C1876" i="2"/>
  <c r="C1888" i="2"/>
  <c r="C1893" i="2"/>
  <c r="C1905" i="2"/>
  <c r="C1908" i="2"/>
  <c r="C1910" i="2"/>
  <c r="C1913" i="2"/>
  <c r="C1924" i="2"/>
  <c r="C1929" i="2"/>
  <c r="C1941" i="2"/>
  <c r="C1944" i="2"/>
  <c r="C1955" i="2"/>
  <c r="C1960" i="2"/>
  <c r="C1971" i="2"/>
  <c r="C1974" i="2"/>
  <c r="C1976" i="2"/>
  <c r="C1979" i="2"/>
  <c r="C1990" i="2"/>
  <c r="C1995" i="2"/>
  <c r="C2007" i="2"/>
  <c r="C2018" i="2"/>
  <c r="C2023" i="2"/>
  <c r="C2034" i="2"/>
  <c r="C2037" i="2"/>
  <c r="C2048" i="2"/>
  <c r="C2053" i="2"/>
  <c r="C2065" i="2"/>
  <c r="C2068" i="2"/>
  <c r="C2071" i="2"/>
  <c r="C2074" i="2"/>
  <c r="C2077" i="2"/>
  <c r="C2088" i="2"/>
  <c r="C2093" i="2"/>
  <c r="C2105" i="2"/>
  <c r="C2107" i="2"/>
  <c r="C2110" i="2"/>
  <c r="C2113" i="2"/>
  <c r="C2116" i="2"/>
  <c r="C2119" i="2"/>
  <c r="C2130" i="2"/>
  <c r="C2135" i="2"/>
  <c r="C2147" i="2"/>
  <c r="C2149" i="2"/>
  <c r="C2152" i="2"/>
  <c r="C2155" i="2"/>
  <c r="C2158" i="2"/>
  <c r="C2161" i="2"/>
  <c r="C2172" i="2"/>
  <c r="C2177" i="2"/>
  <c r="C2190" i="2"/>
  <c r="C2193" i="2"/>
  <c r="C2196" i="2"/>
  <c r="C2207" i="2"/>
  <c r="C2212" i="2"/>
  <c r="C2223" i="2"/>
  <c r="C2226" i="2"/>
  <c r="C2229" i="2"/>
  <c r="C2232" i="2"/>
  <c r="C2243" i="2"/>
  <c r="C2248" i="2"/>
  <c r="C2259" i="2"/>
  <c r="C2263" i="2"/>
  <c r="C2266" i="2"/>
  <c r="C2269" i="2"/>
  <c r="C2272" i="2"/>
  <c r="C2283" i="2"/>
  <c r="C2288" i="2"/>
  <c r="C2299" i="2"/>
  <c r="C2302" i="2"/>
  <c r="C2313" i="2"/>
  <c r="C2318" i="2"/>
  <c r="C2328" i="2"/>
  <c r="C2339" i="2"/>
  <c r="C2344" i="2"/>
  <c r="C2356" i="2"/>
  <c r="C2367" i="2"/>
  <c r="C2372" i="2"/>
  <c r="C2385" i="2"/>
  <c r="C2389" i="2"/>
  <c r="C2400" i="2"/>
  <c r="C2405" i="2"/>
  <c r="C2416" i="2"/>
  <c r="C2419" i="2"/>
  <c r="C2430" i="2"/>
  <c r="C2435" i="2"/>
  <c r="C2455" i="2"/>
  <c r="C2460" i="2"/>
  <c r="C2472" i="2"/>
  <c r="C2476" i="2"/>
  <c r="C2487" i="2"/>
  <c r="C2492" i="2"/>
  <c r="C2504" i="2"/>
  <c r="C2507" i="2"/>
  <c r="C2510" i="2"/>
  <c r="C2513" i="2"/>
  <c r="C2524" i="2"/>
  <c r="C2529" i="2"/>
  <c r="C2541" i="2"/>
  <c r="C2544" i="2"/>
  <c r="C2546" i="2"/>
  <c r="C2548" i="2"/>
  <c r="C2551" i="2"/>
  <c r="C2562" i="2"/>
  <c r="C2567" i="2"/>
  <c r="C2578" i="2"/>
  <c r="C2581" i="2"/>
  <c r="C2584" i="2"/>
  <c r="C2595" i="2"/>
  <c r="C2600" i="2"/>
  <c r="C2611" i="2"/>
  <c r="C2622" i="2"/>
  <c r="C2627" i="2"/>
  <c r="C2638" i="2"/>
  <c r="C2641" i="2"/>
  <c r="C2652" i="2"/>
  <c r="C2657" i="2"/>
  <c r="C2669" i="2"/>
  <c r="C2673" i="2"/>
  <c r="C2684" i="2"/>
  <c r="C2689" i="2"/>
  <c r="C2699" i="2"/>
  <c r="C2710" i="2"/>
  <c r="C2715" i="2"/>
  <c r="C2725" i="2"/>
  <c r="C2729" i="2"/>
  <c r="C2740" i="2"/>
  <c r="C2745" i="2"/>
  <c r="C2757" i="2"/>
  <c r="C2760" i="2"/>
  <c r="C2771" i="2"/>
  <c r="C2776" i="2"/>
  <c r="C2787" i="2"/>
  <c r="C2791" i="2"/>
  <c r="C2802" i="2"/>
  <c r="C2807" i="2"/>
  <c r="C2817" i="2"/>
  <c r="C2821" i="2"/>
  <c r="C2832" i="2"/>
  <c r="C2837" i="2"/>
  <c r="C2847" i="2"/>
  <c r="C2850" i="2"/>
  <c r="C2853" i="2"/>
  <c r="C2864" i="2"/>
  <c r="C2869" i="2"/>
  <c r="C2881" i="2"/>
  <c r="C2884" i="2"/>
  <c r="C2895" i="2"/>
  <c r="C2900" i="2"/>
  <c r="C2913" i="2"/>
  <c r="C2916" i="2"/>
  <c r="C2927" i="2"/>
  <c r="C2932" i="2"/>
  <c r="C2947" i="2"/>
  <c r="C2949" i="2"/>
  <c r="C2952" i="2"/>
  <c r="C2955" i="2"/>
  <c r="C2957" i="2"/>
  <c r="C2960" i="2"/>
  <c r="C2971" i="2"/>
  <c r="C2976" i="2"/>
  <c r="C2989" i="2"/>
  <c r="C3000" i="2"/>
  <c r="C3005" i="2"/>
  <c r="C3018" i="2"/>
  <c r="C3021" i="2"/>
  <c r="C3032" i="2"/>
  <c r="C3037" i="2"/>
  <c r="C3049" i="2"/>
  <c r="C3052" i="2"/>
  <c r="C3063" i="2"/>
  <c r="C3068" i="2"/>
  <c r="C3079" i="2"/>
  <c r="C3082" i="2"/>
  <c r="C3085" i="2"/>
  <c r="C3096" i="2"/>
  <c r="C3101" i="2"/>
  <c r="C3111" i="2"/>
  <c r="C3113" i="2"/>
  <c r="C3115" i="2"/>
  <c r="C3118" i="2"/>
  <c r="C3129" i="2"/>
  <c r="C3134" i="2"/>
  <c r="C3146" i="2"/>
  <c r="C3157" i="2"/>
  <c r="C3162" i="2"/>
  <c r="C3175" i="2"/>
  <c r="C3179" i="2"/>
  <c r="C3190" i="2"/>
  <c r="C3195" i="2"/>
  <c r="C3206" i="2"/>
  <c r="C3209" i="2"/>
  <c r="C3220" i="2"/>
  <c r="C3225" i="2"/>
  <c r="C3237" i="2"/>
  <c r="C3240" i="2"/>
  <c r="C3251" i="2"/>
  <c r="C3256" i="2"/>
  <c r="C3267" i="2"/>
  <c r="C3270" i="2"/>
  <c r="C3281" i="2"/>
  <c r="C3286" i="2"/>
  <c r="C3296" i="2"/>
  <c r="C3300" i="2"/>
  <c r="C3311" i="2"/>
  <c r="C3316" i="2"/>
  <c r="C3332" i="2"/>
  <c r="C3342" i="2"/>
  <c r="C3347" i="2"/>
  <c r="C3350" i="2"/>
  <c r="C3353" i="2"/>
  <c r="C3364" i="2"/>
  <c r="C3369" i="2"/>
  <c r="C3380" i="2"/>
  <c r="C3385" i="2"/>
  <c r="C3393" i="2"/>
  <c r="C3401" i="2"/>
  <c r="C3404" i="2"/>
  <c r="C3406" i="2"/>
  <c r="C3409" i="2"/>
  <c r="C3419" i="2"/>
  <c r="C3422" i="2"/>
  <c r="C3434" i="2"/>
  <c r="C3439" i="2"/>
  <c r="C3449" i="2"/>
  <c r="C3460" i="2"/>
  <c r="C3465" i="2"/>
  <c r="C3475" i="2"/>
  <c r="C3478" i="2"/>
  <c r="C3489" i="2"/>
  <c r="C3494" i="2"/>
  <c r="C3502" i="2"/>
  <c r="C3513" i="2"/>
  <c r="C3517" i="2"/>
  <c r="C3535" i="2"/>
  <c r="C3540" i="2"/>
  <c r="C3543" i="2"/>
  <c r="C3547" i="2"/>
  <c r="C3558" i="2"/>
  <c r="C3563" i="2"/>
  <c r="C3577" i="2"/>
  <c r="C3587" i="2"/>
  <c r="C3589" i="2"/>
  <c r="C3592" i="2"/>
  <c r="C3603" i="2"/>
  <c r="C3606" i="2"/>
  <c r="C3609" i="2"/>
  <c r="C3612" i="2"/>
  <c r="C3614" i="2"/>
  <c r="C3625" i="2"/>
  <c r="C3630" i="2"/>
  <c r="C3645" i="2"/>
  <c r="C3647" i="2"/>
  <c r="C3650" i="2"/>
  <c r="C3661" i="2"/>
  <c r="C3666" i="2"/>
  <c r="C3680" i="2"/>
  <c r="C3683" i="2"/>
  <c r="C3694" i="2"/>
  <c r="C3699" i="2"/>
  <c r="C3712" i="2"/>
  <c r="C3714" i="2"/>
  <c r="C3717" i="2"/>
  <c r="C3720" i="2"/>
  <c r="C3722" i="2"/>
  <c r="C3724" i="2"/>
  <c r="C3727" i="2"/>
  <c r="C3729" i="2"/>
  <c r="C3740" i="2"/>
  <c r="C3745" i="2"/>
  <c r="C3758" i="2"/>
  <c r="C3761" i="2"/>
  <c r="C3763" i="2"/>
  <c r="C3766" i="2"/>
  <c r="C3768" i="2"/>
  <c r="C3771" i="2"/>
  <c r="C3782" i="2"/>
  <c r="C3787" i="2"/>
  <c r="C3798" i="2"/>
  <c r="C3801" i="2"/>
  <c r="C3803" i="2"/>
  <c r="C3806" i="2"/>
  <c r="C3817" i="2"/>
  <c r="C3822" i="2"/>
  <c r="C3837" i="2"/>
  <c r="C3839" i="2"/>
  <c r="C3843" i="2"/>
  <c r="C3848" i="2"/>
  <c r="C3852" i="2"/>
  <c r="C3857" i="2"/>
  <c r="C3860" i="2"/>
  <c r="C3862" i="2"/>
  <c r="C3865" i="2"/>
  <c r="C3870" i="2"/>
  <c r="C3881" i="2"/>
  <c r="C3886" i="2"/>
  <c r="C3897" i="2"/>
  <c r="C3900" i="2"/>
  <c r="C3904" i="2"/>
  <c r="C3906" i="2"/>
  <c r="C3909" i="2"/>
  <c r="C3920" i="2"/>
  <c r="C3925" i="2"/>
  <c r="C3938" i="2"/>
  <c r="C3940" i="2"/>
  <c r="C3943" i="2"/>
  <c r="C3945" i="2"/>
  <c r="C3948" i="2"/>
  <c r="C3959" i="2"/>
  <c r="C3964" i="2"/>
  <c r="C3976" i="2"/>
  <c r="C3980" i="2"/>
  <c r="C3984" i="2"/>
  <c r="C3986" i="2"/>
  <c r="C3997" i="2"/>
  <c r="C4002" i="2"/>
  <c r="C4016" i="2"/>
  <c r="C4027" i="2"/>
  <c r="C4032" i="2"/>
  <c r="C4043" i="2"/>
  <c r="C4045" i="2"/>
  <c r="C4051" i="2"/>
  <c r="C4057" i="2"/>
  <c r="C4060" i="2"/>
  <c r="C4071" i="2"/>
  <c r="C4076" i="2"/>
  <c r="C4089" i="2"/>
  <c r="C4091" i="2"/>
  <c r="C4094" i="2"/>
  <c r="C4105" i="2"/>
  <c r="C4110" i="2"/>
  <c r="C4124" i="2"/>
  <c r="C4131" i="2"/>
  <c r="C4135" i="2"/>
  <c r="C4137" i="2"/>
  <c r="C4140" i="2"/>
  <c r="C4151" i="2"/>
  <c r="C4156" i="2"/>
  <c r="C4168" i="2"/>
  <c r="C4170" i="2"/>
  <c r="C4175" i="2"/>
  <c r="C4177" i="2"/>
  <c r="C4182" i="2"/>
  <c r="C4193" i="2"/>
  <c r="C4198" i="2"/>
  <c r="C4209" i="2"/>
  <c r="C4212" i="2"/>
  <c r="C4214" i="2"/>
  <c r="C4217" i="2"/>
  <c r="C4228" i="2"/>
  <c r="C4233" i="2"/>
  <c r="C4246" i="2"/>
  <c r="C4248" i="2"/>
  <c r="C4251" i="2"/>
  <c r="C4256" i="2"/>
  <c r="C4269" i="2"/>
  <c r="C4277" i="2"/>
  <c r="C4282" i="2"/>
  <c r="C4285" i="2"/>
  <c r="C4287" i="2"/>
  <c r="C4290" i="2"/>
  <c r="C4292" i="2"/>
  <c r="C4303" i="2"/>
  <c r="C4308" i="2"/>
  <c r="C4321" i="2"/>
  <c r="C4323" i="2"/>
  <c r="C4326" i="2"/>
  <c r="C4330" i="2"/>
  <c r="C4333" i="2"/>
  <c r="C4348" i="2"/>
  <c r="C4353" i="2"/>
  <c r="C4366" i="2"/>
  <c r="C4371" i="2"/>
  <c r="C4373" i="2"/>
  <c r="C4376" i="2"/>
  <c r="C4378" i="2"/>
  <c r="C4381" i="2"/>
  <c r="C4392" i="2"/>
  <c r="C4397" i="2"/>
  <c r="C4409" i="2"/>
  <c r="C4411" i="2"/>
  <c r="C4419" i="2"/>
  <c r="C4424" i="2"/>
  <c r="C4435" i="2"/>
  <c r="C4440" i="2"/>
  <c r="C4459" i="2"/>
  <c r="C4461" i="2"/>
  <c r="C4480" i="2"/>
  <c r="C4484" i="2"/>
  <c r="C4488" i="2"/>
  <c r="C4493" i="2"/>
  <c r="C4496" i="2"/>
  <c r="C4499" i="2"/>
  <c r="C4516" i="2"/>
  <c r="C4520" i="2"/>
  <c r="C4523" i="2"/>
  <c r="C4534" i="2"/>
  <c r="C4537" i="2"/>
  <c r="C4543" i="2"/>
  <c r="C4550" i="2"/>
  <c r="C4561" i="2"/>
  <c r="C4566" i="2"/>
  <c r="C4569" i="2"/>
  <c r="C4576" i="2"/>
  <c r="C4588" i="2"/>
  <c r="C4593" i="2"/>
  <c r="C4596" i="2"/>
  <c r="C4607" i="2"/>
  <c r="C4610" i="2"/>
  <c r="C4613" i="2"/>
  <c r="C4130" i="2" l="1"/>
  <c r="C3448" i="2"/>
  <c r="C2816" i="2"/>
  <c r="C2195" i="2"/>
  <c r="C3908" i="2"/>
  <c r="C3851" i="2"/>
  <c r="C3477" i="2"/>
  <c r="C3117" i="2"/>
  <c r="C3017" i="2"/>
  <c r="C2298" i="2"/>
  <c r="C4595" i="2"/>
  <c r="C4216" i="2"/>
  <c r="C4093" i="2"/>
  <c r="C4015" i="2"/>
  <c r="C3864" i="2"/>
  <c r="C3679" i="2"/>
  <c r="C3542" i="2"/>
  <c r="C3048" i="2"/>
  <c r="C2786" i="2"/>
  <c r="C2756" i="2"/>
  <c r="C2268" i="2"/>
  <c r="C1787" i="2"/>
  <c r="C1728" i="2"/>
  <c r="C827" i="2"/>
  <c r="C4606" i="2"/>
  <c r="C4498" i="2"/>
  <c r="C4380" i="2"/>
  <c r="C4050" i="2"/>
  <c r="C3805" i="2"/>
  <c r="C3682" i="2"/>
  <c r="C3649" i="2"/>
  <c r="C3546" i="2"/>
  <c r="C3081" i="2"/>
  <c r="C3051" i="2"/>
  <c r="C3020" i="2"/>
  <c r="C2988" i="2"/>
  <c r="C2912" i="2"/>
  <c r="C2849" i="2"/>
  <c r="C2820" i="2"/>
  <c r="C2790" i="2"/>
  <c r="C2759" i="2"/>
  <c r="C2728" i="2"/>
  <c r="C2698" i="2"/>
  <c r="C2668" i="2"/>
  <c r="C2637" i="2"/>
  <c r="C2475" i="2"/>
  <c r="C2301" i="2"/>
  <c r="C2271" i="2"/>
  <c r="C2228" i="2"/>
  <c r="C1978" i="2"/>
  <c r="C1821" i="2"/>
  <c r="C1790" i="2"/>
  <c r="C1600" i="2"/>
  <c r="C1569" i="2"/>
  <c r="C1367" i="2"/>
  <c r="C1100" i="2"/>
  <c r="C1062" i="2"/>
  <c r="C744" i="2"/>
  <c r="C558" i="2"/>
  <c r="C312" i="2"/>
  <c r="C2036" i="2"/>
  <c r="C1759" i="2"/>
  <c r="C907" i="2"/>
  <c r="C496" i="2"/>
  <c r="C4592" i="2"/>
  <c r="C4492" i="2"/>
  <c r="C4325" i="2"/>
  <c r="C4139" i="2"/>
  <c r="C3947" i="2"/>
  <c r="C3770" i="2"/>
  <c r="C3591" i="2"/>
  <c r="C3501" i="2"/>
  <c r="C3474" i="2"/>
  <c r="C3408" i="2"/>
  <c r="C3392" i="2"/>
  <c r="C3299" i="2"/>
  <c r="C3208" i="2"/>
  <c r="C3178" i="2"/>
  <c r="C3145" i="2"/>
  <c r="C2951" i="2"/>
  <c r="C2583" i="2"/>
  <c r="C2512" i="2"/>
  <c r="C2418" i="2"/>
  <c r="C2388" i="2"/>
  <c r="C2160" i="2"/>
  <c r="C2118" i="2"/>
  <c r="C2076" i="2"/>
  <c r="C1943" i="2"/>
  <c r="C1912" i="2"/>
  <c r="C1756" i="2"/>
  <c r="C1696" i="2"/>
  <c r="C1471" i="2"/>
  <c r="C1438" i="2"/>
  <c r="C1265" i="2"/>
  <c r="C522" i="2"/>
  <c r="C459" i="2"/>
  <c r="C240" i="2"/>
  <c r="C171" i="2"/>
  <c r="C2006" i="2"/>
  <c r="C1668" i="2"/>
  <c r="C1597" i="2"/>
  <c r="C1535" i="2"/>
  <c r="C1097" i="2"/>
  <c r="C525" i="2"/>
  <c r="C206" i="2"/>
  <c r="C4612" i="2"/>
  <c r="C4609" i="2"/>
  <c r="C4587" i="2"/>
  <c r="C4533" i="2"/>
  <c r="C4414" i="2"/>
  <c r="C3716" i="2"/>
  <c r="C3608" i="2"/>
  <c r="C3352" i="2"/>
  <c r="C3295" i="2"/>
  <c r="C3266" i="2"/>
  <c r="C3236" i="2"/>
  <c r="C3174" i="2"/>
  <c r="C3084" i="2"/>
  <c r="C2959" i="2"/>
  <c r="C2915" i="2"/>
  <c r="C2883" i="2"/>
  <c r="C2852" i="2"/>
  <c r="C2672" i="2"/>
  <c r="C2640" i="2"/>
  <c r="C2610" i="2"/>
  <c r="C2550" i="2"/>
  <c r="C2415" i="2"/>
  <c r="C2384" i="2"/>
  <c r="C2231" i="2"/>
  <c r="C2157" i="2"/>
  <c r="C2073" i="2"/>
  <c r="C1940" i="2"/>
  <c r="C1852" i="2"/>
  <c r="C1631" i="2"/>
  <c r="C1468" i="2"/>
  <c r="C1292" i="2"/>
  <c r="C1241" i="2"/>
  <c r="C1166" i="2"/>
  <c r="C1065" i="2"/>
  <c r="C781" i="2"/>
  <c r="C734" i="2"/>
  <c r="C456" i="2"/>
  <c r="C138" i="2"/>
  <c r="C97" i="2"/>
  <c r="C49" i="2"/>
  <c r="C4088" i="2"/>
  <c r="C4302" i="2"/>
  <c r="C3899" i="2"/>
  <c r="C4150" i="2"/>
  <c r="C3958" i="2"/>
  <c r="C4104" i="2"/>
  <c r="C4026" i="2"/>
  <c r="C3880" i="2"/>
  <c r="C2067" i="2"/>
  <c r="C3363" i="2"/>
  <c r="C3739" i="2"/>
  <c r="C3459" i="2"/>
  <c r="C3310" i="2"/>
  <c r="C2770" i="2"/>
  <c r="C2189" i="2"/>
  <c r="C2561" i="2"/>
  <c r="C2242" i="2"/>
  <c r="C416" i="2"/>
  <c r="C2506" i="2"/>
  <c r="C2206" i="2"/>
  <c r="C1954" i="2"/>
  <c r="C1923" i="2"/>
  <c r="C1513" i="2"/>
  <c r="C1739" i="2"/>
  <c r="C1433" i="2"/>
  <c r="C1331" i="2"/>
  <c r="C60" i="2"/>
  <c r="C90" i="2"/>
  <c r="C923" i="2"/>
  <c r="C792" i="2"/>
  <c r="C1195" i="2"/>
  <c r="C694" i="2"/>
  <c r="C536" i="2"/>
  <c r="C16" i="2"/>
  <c r="C4370" i="2"/>
  <c r="C166" i="2"/>
  <c r="C3611" i="2"/>
  <c r="C4054" i="2"/>
  <c r="C961" i="2"/>
  <c r="C3726" i="2"/>
  <c r="C3418" i="2"/>
  <c r="C2954" i="2"/>
  <c r="C569" i="2"/>
  <c r="C3219" i="2"/>
  <c r="C1414" i="2"/>
  <c r="C4289" i="2"/>
  <c r="C1973" i="2"/>
  <c r="C948" i="2"/>
  <c r="C586" i="2"/>
  <c r="C1801" i="2"/>
  <c r="C1020" i="2"/>
  <c r="C4167" i="2"/>
  <c r="C4134" i="2"/>
  <c r="C3996" i="2"/>
  <c r="C2801" i="2"/>
  <c r="C2087" i="2"/>
  <c r="C755" i="2"/>
  <c r="C3781" i="2"/>
  <c r="C3624" i="2"/>
  <c r="C2109" i="2"/>
  <c r="C1244" i="2"/>
  <c r="C4536" i="2"/>
  <c r="C4515" i="2"/>
  <c r="C3719" i="2"/>
  <c r="C2894" i="2"/>
  <c r="C2594" i="2"/>
  <c r="C2454" i="2"/>
  <c r="C2338" i="2"/>
  <c r="C1580" i="2"/>
  <c r="C1500" i="2"/>
  <c r="C1177" i="2"/>
  <c r="C1028" i="2"/>
  <c r="C889" i="2"/>
  <c r="C386" i="2"/>
  <c r="C4174" i="2"/>
  <c r="C4421" i="2"/>
  <c r="C4271" i="2"/>
  <c r="C3693" i="2"/>
  <c r="C3400" i="2"/>
  <c r="C3433" i="2"/>
  <c r="C2863" i="2"/>
  <c r="C2739" i="2"/>
  <c r="C3189" i="2"/>
  <c r="C3062" i="2"/>
  <c r="C2999" i="2"/>
  <c r="C2312" i="2"/>
  <c r="C2709" i="2"/>
  <c r="C1887" i="2"/>
  <c r="C2366" i="2"/>
  <c r="C2017" i="2"/>
  <c r="C1563" i="2"/>
  <c r="C1401" i="2"/>
  <c r="C1276" i="2"/>
  <c r="C1482" i="2"/>
  <c r="C876" i="2"/>
  <c r="C599" i="2"/>
  <c r="C1220" i="2"/>
  <c r="C833" i="2"/>
  <c r="C1072" i="2"/>
  <c r="C424" i="2"/>
  <c r="C490" i="2"/>
  <c r="C618" i="2"/>
  <c r="C553" i="2"/>
  <c r="C373" i="2"/>
  <c r="C149" i="2"/>
  <c r="C4483" i="2"/>
  <c r="C4391" i="2"/>
  <c r="C4070" i="2"/>
  <c r="C3983" i="2"/>
  <c r="C3942" i="2"/>
  <c r="C3919" i="2"/>
  <c r="C3110" i="2"/>
  <c r="C3816" i="2"/>
  <c r="C3765" i="2"/>
  <c r="C3346" i="2"/>
  <c r="C3867" i="2"/>
  <c r="C3660" i="2"/>
  <c r="C3579" i="2"/>
  <c r="C2831" i="2"/>
  <c r="C2970" i="2"/>
  <c r="C2651" i="2"/>
  <c r="C2399" i="2"/>
  <c r="C2523" i="2"/>
  <c r="C2262" i="2"/>
  <c r="C1907" i="2"/>
  <c r="C2151" i="2"/>
  <c r="C2129" i="2"/>
  <c r="C1847" i="2"/>
  <c r="C1723" i="2"/>
  <c r="C1863" i="2"/>
  <c r="C1643" i="2"/>
  <c r="C1663" i="2"/>
  <c r="C1303" i="2"/>
  <c r="C1626" i="2"/>
  <c r="C1085" i="2"/>
  <c r="C1041" i="2"/>
  <c r="C1009" i="2"/>
  <c r="C975" i="2"/>
  <c r="C869" i="2"/>
  <c r="C737" i="2"/>
  <c r="C507" i="2"/>
  <c r="C364" i="2"/>
  <c r="C470" i="2"/>
  <c r="C437" i="2"/>
  <c r="C403" i="2"/>
  <c r="C273" i="2"/>
  <c r="C201" i="2"/>
  <c r="C286" i="2"/>
  <c r="C133" i="2"/>
  <c r="C108" i="2"/>
  <c r="C43" i="2"/>
  <c r="C4522" i="2"/>
  <c r="C4227" i="2"/>
  <c r="C4211" i="2"/>
  <c r="C4179" i="2"/>
  <c r="C4434" i="2"/>
  <c r="C4192" i="2"/>
  <c r="C4568" i="2"/>
  <c r="C4560" i="2"/>
  <c r="C4542" i="2"/>
  <c r="C4375" i="2"/>
  <c r="C4347" i="2"/>
  <c r="C4332" i="2"/>
  <c r="C4506" i="2"/>
  <c r="C4281" i="2"/>
  <c r="C4059" i="2"/>
  <c r="C3797" i="2"/>
  <c r="C3269" i="2"/>
  <c r="C3205" i="2"/>
  <c r="C3128" i="2"/>
  <c r="C3856" i="2"/>
  <c r="C3644" i="2"/>
  <c r="C3602" i="2"/>
  <c r="C3534" i="2"/>
  <c r="C3512" i="2"/>
  <c r="C3488" i="2"/>
  <c r="C3341" i="2"/>
  <c r="C3250" i="2"/>
  <c r="C3156" i="2"/>
  <c r="C3095" i="2"/>
  <c r="C3280" i="2"/>
  <c r="C3239" i="2"/>
  <c r="C2471" i="2"/>
  <c r="C3031" i="2"/>
  <c r="C2926" i="2"/>
  <c r="C2880" i="2"/>
  <c r="C2724" i="2"/>
  <c r="C2683" i="2"/>
  <c r="C2621" i="2"/>
  <c r="C2543" i="2"/>
  <c r="C2577" i="2"/>
  <c r="C2486" i="2"/>
  <c r="C2033" i="2"/>
  <c r="C1989" i="2"/>
  <c r="C2429" i="2"/>
  <c r="C2355" i="2"/>
  <c r="C2327" i="2"/>
  <c r="C2282" i="2"/>
  <c r="C2222" i="2"/>
  <c r="C2171" i="2"/>
  <c r="C2115" i="2"/>
  <c r="C2047" i="2"/>
  <c r="C1530" i="2"/>
  <c r="C1832" i="2"/>
  <c r="C1770" i="2"/>
  <c r="C1707" i="2"/>
  <c r="C1679" i="2"/>
  <c r="C1610" i="2"/>
  <c r="C1546" i="2"/>
  <c r="C1449" i="2"/>
  <c r="C1378" i="2"/>
  <c r="C1359" i="2"/>
  <c r="C1257" i="2"/>
  <c r="C1139" i="2"/>
  <c r="C1152" i="2"/>
  <c r="C1133" i="2"/>
  <c r="C851" i="2"/>
  <c r="C1111" i="2"/>
  <c r="C1094" i="2"/>
  <c r="C840" i="2"/>
  <c r="C910" i="2"/>
  <c r="C776" i="2"/>
  <c r="C713" i="2"/>
  <c r="C677" i="2"/>
  <c r="C664" i="2"/>
  <c r="C655" i="2"/>
  <c r="C636" i="2"/>
  <c r="C623" i="2"/>
  <c r="C305" i="2"/>
  <c r="C358" i="2"/>
  <c r="C323" i="2"/>
  <c r="C130" i="2"/>
  <c r="C255" i="2"/>
  <c r="C217" i="2"/>
  <c r="C182" i="2"/>
  <c r="C87" i="2"/>
  <c r="C4621" i="2" l="1"/>
  <c r="C4599" i="2"/>
  <c r="C1169" i="2"/>
  <c r="C1699" i="2"/>
  <c r="C2446" i="2"/>
  <c r="C2991" i="2"/>
  <c r="C3451" i="2"/>
  <c r="C3480" i="2"/>
  <c r="C232" i="2"/>
  <c r="C1474" i="2"/>
  <c r="C1268" i="2"/>
  <c r="C2009" i="2"/>
  <c r="C3148" i="2"/>
  <c r="C2701" i="2"/>
  <c r="C3504" i="2"/>
  <c r="C528" i="2"/>
  <c r="C1323" i="2"/>
  <c r="C3685" i="2"/>
  <c r="C3988" i="2"/>
  <c r="C1295" i="2"/>
  <c r="C3424" i="2"/>
  <c r="C1879" i="2"/>
  <c r="C3557" i="2"/>
  <c r="C3616" i="2" s="1"/>
  <c r="C2613" i="2"/>
  <c r="C4018" i="2"/>
  <c r="C1187" i="2"/>
  <c r="C4514" i="2"/>
  <c r="C4553" i="2" s="1"/>
  <c r="C1212" i="2"/>
  <c r="C247" i="2"/>
  <c r="C4339" i="2"/>
  <c r="C4184" i="2"/>
  <c r="C3773" i="2"/>
  <c r="C429" i="2"/>
  <c r="C1505" i="2"/>
  <c r="C2330" i="2"/>
  <c r="C2358" i="2"/>
  <c r="C1671" i="2"/>
  <c r="C499" i="2"/>
  <c r="C1370" i="2"/>
  <c r="C1249" i="2"/>
  <c r="C915" i="2"/>
  <c r="C561" i="2"/>
  <c r="C967" i="2"/>
  <c r="C408" i="2"/>
  <c r="C3731" i="2"/>
  <c r="C3808" i="2"/>
  <c r="C2855" i="2"/>
  <c r="C1033" i="2"/>
  <c r="C1077" i="2"/>
  <c r="C2391" i="2"/>
  <c r="C2793" i="2"/>
  <c r="C1915" i="2"/>
  <c r="C174" i="2"/>
  <c r="C591" i="2"/>
  <c r="C141" i="2"/>
  <c r="C1824" i="2"/>
  <c r="C1441" i="2"/>
  <c r="C2823" i="2"/>
  <c r="C3087" i="2"/>
  <c r="C3950" i="2"/>
  <c r="C462" i="2"/>
  <c r="C3211" i="2"/>
  <c r="C3872" i="2"/>
  <c r="C2762" i="2"/>
  <c r="C4426" i="2"/>
  <c r="C1103" i="2"/>
  <c r="C2421" i="2"/>
  <c r="C2163" i="2"/>
  <c r="C209" i="2"/>
  <c r="C278" i="2"/>
  <c r="C843" i="2"/>
  <c r="C1406" i="2"/>
  <c r="C1572" i="2"/>
  <c r="C1731" i="2"/>
  <c r="C2586" i="2"/>
  <c r="C2643" i="2"/>
  <c r="C2886" i="2"/>
  <c r="C3054" i="2"/>
  <c r="C2478" i="2"/>
  <c r="C3120" i="2"/>
  <c r="C2553" i="2"/>
  <c r="C2675" i="2"/>
  <c r="C4383" i="2"/>
  <c r="C4096" i="2"/>
  <c r="C4219" i="2"/>
  <c r="C52" i="2"/>
  <c r="C1603" i="2"/>
  <c r="C2304" i="2"/>
  <c r="C2039" i="2"/>
  <c r="C2274" i="2"/>
  <c r="C3181" i="2"/>
  <c r="C3526" i="2"/>
  <c r="C3549" i="2"/>
  <c r="C3652" i="2"/>
  <c r="C3911" i="2"/>
  <c r="C4142" i="2"/>
  <c r="C4294" i="2"/>
  <c r="C747" i="2"/>
  <c r="C315" i="2"/>
  <c r="C784" i="2"/>
  <c r="C1144" i="2"/>
  <c r="C1634" i="2"/>
  <c r="C1793" i="2"/>
  <c r="C1538" i="2"/>
  <c r="C2198" i="2"/>
  <c r="C1981" i="2"/>
  <c r="C2515" i="2"/>
  <c r="C2731" i="2"/>
  <c r="C2962" i="2"/>
  <c r="C2234" i="2"/>
  <c r="C2918" i="2"/>
  <c r="C3242" i="2"/>
  <c r="C3302" i="2"/>
  <c r="C3272" i="2"/>
  <c r="C3355" i="2"/>
  <c r="C669" i="2"/>
  <c r="C100" i="2"/>
  <c r="C378" i="2"/>
  <c r="C628" i="2"/>
  <c r="C705" i="2"/>
  <c r="C881" i="2"/>
  <c r="C1946" i="2"/>
  <c r="C1855" i="2"/>
  <c r="C1762" i="2"/>
  <c r="C2079" i="2"/>
  <c r="C2121" i="2"/>
  <c r="C3023" i="2"/>
  <c r="C3411" i="2"/>
  <c r="C3425" i="2" s="1"/>
  <c r="C4062" i="2"/>
  <c r="C4580" i="2"/>
  <c r="C4501" i="2"/>
  <c r="C4622" i="2" l="1"/>
  <c r="C1635" i="2"/>
  <c r="C125" i="4" l="1"/>
  <c r="C123" i="4"/>
  <c r="C105" i="4" l="1"/>
  <c r="C104" i="4" l="1"/>
  <c r="C19" i="4" l="1"/>
  <c r="C18" i="4" l="1"/>
  <c r="C241" i="4" l="1"/>
  <c r="C120" i="4"/>
  <c r="C115" i="4"/>
  <c r="C109" i="4"/>
  <c r="C102" i="4"/>
  <c r="C100" i="4"/>
  <c r="C83" i="4"/>
  <c r="C79" i="4"/>
  <c r="C77" i="4"/>
  <c r="C119" i="4" l="1"/>
  <c r="C9" i="4"/>
  <c r="C11" i="4"/>
  <c r="C22" i="4"/>
  <c r="C16" i="4"/>
  <c r="C8" i="4"/>
  <c r="C17" i="4"/>
  <c r="C60" i="4"/>
  <c r="C108" i="4"/>
  <c r="C74" i="4"/>
  <c r="C21" i="4"/>
  <c r="C40" i="4" l="1"/>
  <c r="C118" i="4"/>
  <c r="C20" i="4"/>
  <c r="C7" i="4"/>
  <c r="C174" i="4" l="1"/>
  <c r="C199" i="4"/>
  <c r="C201" i="4"/>
  <c r="C194" i="4"/>
  <c r="C225" i="4"/>
  <c r="C196" i="4"/>
  <c r="C221" i="4"/>
  <c r="C168" i="4"/>
  <c r="C141" i="4"/>
  <c r="C163" i="4"/>
  <c r="C160" i="4"/>
  <c r="C204" i="4"/>
  <c r="C42" i="4"/>
  <c r="C253" i="4"/>
  <c r="C151" i="4"/>
  <c r="C248" i="4"/>
  <c r="C234" i="4"/>
  <c r="C29" i="4" l="1"/>
  <c r="C171" i="4"/>
  <c r="C51" i="4"/>
  <c r="C220" i="4"/>
  <c r="C158" i="4"/>
  <c r="C32" i="4"/>
  <c r="C26" i="4"/>
  <c r="C27" i="4"/>
  <c r="C64" i="4"/>
  <c r="C179" i="4"/>
  <c r="C186" i="4"/>
  <c r="C203" i="4"/>
  <c r="C30" i="4"/>
  <c r="C35" i="4"/>
  <c r="C166" i="4"/>
  <c r="C136" i="4"/>
  <c r="C52" i="4"/>
  <c r="C57" i="4"/>
  <c r="C233" i="4"/>
  <c r="C247" i="4"/>
  <c r="C63" i="4"/>
  <c r="C25" i="4" l="1"/>
  <c r="C33" i="4"/>
  <c r="C173" i="4"/>
  <c r="C135" i="4"/>
  <c r="C81" i="4"/>
  <c r="C98" i="4"/>
  <c r="C56" i="4"/>
  <c r="C230" i="4"/>
  <c r="C244" i="4"/>
  <c r="C31" i="4"/>
  <c r="C185" i="4"/>
  <c r="C216" i="4"/>
  <c r="C181" i="4"/>
  <c r="C62" i="4"/>
  <c r="C218" i="4"/>
  <c r="C36" i="4"/>
  <c r="C50" i="4"/>
  <c r="C28" i="4"/>
  <c r="C86" i="4"/>
  <c r="C41" i="4" l="1"/>
  <c r="C10" i="4"/>
  <c r="C61" i="4"/>
  <c r="C73" i="4"/>
  <c r="C240" i="4"/>
  <c r="C48" i="4"/>
  <c r="C134" i="4"/>
  <c r="C24" i="4"/>
  <c r="C15" i="4"/>
  <c r="C93" i="4"/>
  <c r="C215" i="4"/>
  <c r="C49" i="4"/>
  <c r="C37" i="4"/>
  <c r="C34" i="4"/>
  <c r="C55" i="4"/>
  <c r="C13" i="4"/>
  <c r="C229" i="4"/>
  <c r="C184" i="4"/>
  <c r="C23" i="4" l="1"/>
  <c r="C59" i="4"/>
  <c r="C58" i="4" s="1"/>
  <c r="C239" i="4"/>
  <c r="C85" i="4"/>
  <c r="C6" i="4"/>
  <c r="C47" i="4"/>
  <c r="C228" i="4"/>
  <c r="C214" i="4"/>
  <c r="C14" i="4"/>
  <c r="C39" i="4"/>
  <c r="C206" i="4"/>
  <c r="C54" i="4"/>
  <c r="C72" i="4" l="1"/>
  <c r="C46" i="4"/>
  <c r="C12" i="4"/>
  <c r="C53" i="4"/>
  <c r="C213" i="4"/>
  <c r="C127" i="4" l="1"/>
  <c r="C5" i="4"/>
  <c r="C45" i="4"/>
  <c r="C38" i="4" l="1"/>
  <c r="C43" i="4" l="1"/>
  <c r="C65" i="4" l="1"/>
</calcChain>
</file>

<file path=xl/sharedStrings.xml><?xml version="1.0" encoding="utf-8"?>
<sst xmlns="http://schemas.openxmlformats.org/spreadsheetml/2006/main" count="4506" uniqueCount="727">
  <si>
    <t>714000</t>
  </si>
  <si>
    <t>****</t>
  </si>
  <si>
    <t xml:space="preserve"> </t>
  </si>
  <si>
    <t xml:space="preserve">* * * </t>
  </si>
  <si>
    <t>723000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</si>
  <si>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</si>
  <si>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</si>
  <si>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</si>
  <si>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</si>
  <si>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</si>
  <si>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</si>
  <si>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</si>
  <si>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</si>
  <si>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</si>
  <si>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Ž. NETO ZADUŽIVANjE (I-II)</t>
  </si>
  <si>
    <t>N E T O   Z A D U Ž I V A Nj E</t>
  </si>
  <si>
    <t>UKUPNO</t>
  </si>
  <si>
    <t>Đ. NETO FINANSIRANjE (E+Ž+Z)</t>
  </si>
  <si>
    <t>I. RAZLIKA U FINANSIRANjU (D+Đ)</t>
  </si>
  <si>
    <t>BUDžET REPUBLIKE SRPSKE ZA 2021. GODINU - FINANSIRANjE</t>
  </si>
  <si>
    <t>F I N A N S I R A Nj E</t>
  </si>
  <si>
    <t>A. BUDžETSKI PRIHODI</t>
  </si>
  <si>
    <t>B. BUDžETSKI RASHODI</t>
  </si>
  <si>
    <t>BUDžETSKI PRIHODI</t>
  </si>
  <si>
    <t>BUDžETSKI RASHODI</t>
  </si>
  <si>
    <t>V. BRUTO BUDžETSKI SUFICIT/DEFICIT (A-B)</t>
  </si>
  <si>
    <t xml:space="preserve">G. NETO IZDACI ZA NEFINANSIJSKU IMOVINU (I-II-III)  </t>
  </si>
  <si>
    <t>D. BUDžETSKI SUFICIT/DEFICIT (V+G)</t>
  </si>
  <si>
    <t xml:space="preserve">E.  NETO PRIMICI OD FINANSIJSKE IMOVINE (I-II)  </t>
  </si>
  <si>
    <t>Z. OSTALI NETO PRIMICI (I-II)</t>
  </si>
  <si>
    <t>BUDžET REPUBLIKE SRPSKE ZA 2021. GODINU - BUDžETSKI PRIHODI I PRIMICI ZA NEFINANSIJSKU IMOVINU</t>
  </si>
  <si>
    <t>PRIMICI ZA NEFINANSIJSKU IMOVINU</t>
  </si>
  <si>
    <t>UKUPNI BUDžETSKI PRIHODI I PRIMICI ZA NEFINANSIJSKU IMOVINU</t>
  </si>
  <si>
    <t>BUDžET REPUBLIKE SRPSKE ZA 2021. GODINU - BUDžETSKI RASHODI I IZDACI ZA NEFINANSIJSKU IMOVINU</t>
  </si>
  <si>
    <t>IZDACI ZA NEFINANSIJSKU IMOVINU</t>
  </si>
  <si>
    <t>UKUPNI BUDžETSKI RASHODI I IZDACI ZA NEFINANSIJSKU IMOVINU</t>
  </si>
  <si>
    <t>N E T O   P R I M I C I   O D   F I N A N S I J S K E   I M O V I N E</t>
  </si>
  <si>
    <t>O S T A L I   N E T O   P R I M I C I</t>
  </si>
  <si>
    <t xml:space="preserve">BUDžET REPUBLIKE SRPSKE ZA 2021. GODINU - FUNKCIONALNA KLASIFIKACIJA RASHODA I NETO IZDATAKA ZA NEFINANSIJSKU IMOVINU </t>
  </si>
  <si>
    <t>BUDžET REPUBLIKE SRPSKE ZA 2021. GODINU - OPŠTI DIO</t>
  </si>
  <si>
    <t>Odbrana</t>
  </si>
  <si>
    <t>Obrazovanje</t>
  </si>
  <si>
    <t>Ekonomski 
kod</t>
  </si>
  <si>
    <t>Opis</t>
  </si>
  <si>
    <t>Ekonomski kod</t>
  </si>
  <si>
    <t>O p i s</t>
  </si>
  <si>
    <t>Naknade po raznim osnovama</t>
  </si>
  <si>
    <t>Ekonomski poslovi</t>
  </si>
  <si>
    <t>Grantovi</t>
  </si>
  <si>
    <t>Porezi na promet proizvoda</t>
  </si>
  <si>
    <t>Administrativne naknade i takse</t>
  </si>
  <si>
    <t>G r a n t o v i</t>
  </si>
  <si>
    <t>Grantovi iz inostranstva</t>
  </si>
  <si>
    <t>Grantovi iz zemlje</t>
  </si>
  <si>
    <t>Zdravstvo</t>
  </si>
  <si>
    <t>Budžet Republike Srpske za 2021. godinu</t>
  </si>
  <si>
    <t>Porezi na imovinu</t>
  </si>
  <si>
    <t>Porezi na promet proizvoda i usluga</t>
  </si>
  <si>
    <t>Indirektni porezi prikupljeni preko UIO</t>
  </si>
  <si>
    <t>Budžetska rezerva</t>
  </si>
  <si>
    <t>Indirektni porezi prikupljeni preko UIO - zbirno</t>
  </si>
  <si>
    <t>Sudske naknade i takse</t>
  </si>
  <si>
    <t>Grantovi u inostranstvo</t>
  </si>
  <si>
    <t>Grantovi u zemlji</t>
  </si>
  <si>
    <t>Doznake po osnovu penzijskog osiguranja</t>
  </si>
  <si>
    <t>Javni red i sigurnost</t>
  </si>
  <si>
    <t>Transferi od države</t>
  </si>
  <si>
    <t>Transferi od entiteta</t>
  </si>
  <si>
    <t>Poreski prihodi</t>
  </si>
  <si>
    <t>Prihodi od poreza na dohodak i dobit</t>
  </si>
  <si>
    <t>Neporeski prihodi</t>
  </si>
  <si>
    <t>Prihodi od finansijske i nefinansijske imovine i pozitivnih kursnih razlika</t>
  </si>
  <si>
    <t>Naknade, takse i prihodi od pružanja javnih usluga</t>
  </si>
  <si>
    <t>Ostali neporeski prihodi</t>
  </si>
  <si>
    <t xml:space="preserve">Tekući rashodi </t>
  </si>
  <si>
    <t>P o r e s k i   p r i h o d i</t>
  </si>
  <si>
    <t>Porezi na dohodak</t>
  </si>
  <si>
    <t>N e p o r e s k i   p r i h o d i</t>
  </si>
  <si>
    <t>Prihodi od zakupa i rente</t>
  </si>
  <si>
    <t>Prihodi od kamata na gotovinu i gotovinske ekvivalente</t>
  </si>
  <si>
    <t>Prihodi od hartija od vrijednosti i finansijskih derivata</t>
  </si>
  <si>
    <t>Prihodi od kamata i ostalih naknada na date zajmove</t>
  </si>
  <si>
    <t>Prihodi od pružanja javnih usluga</t>
  </si>
  <si>
    <t>T e k u ć i   r a s h o d i</t>
  </si>
  <si>
    <t>Rashodi za bruto plate zaposlenih</t>
  </si>
  <si>
    <t>Rashodi za naknadu plata zaposlenih za vrijeme bolovanja, roditeljskog odsustva i ostalih naknada plata</t>
  </si>
  <si>
    <t xml:space="preserve">Rashodi za otpremnine i jednokratne pomoći (bruto) </t>
  </si>
  <si>
    <t>Rashodi po osnovu zakupa</t>
  </si>
  <si>
    <t>Rashodi za režijski materijal</t>
  </si>
  <si>
    <t>Rashodi za materijal za posebne namjene</t>
  </si>
  <si>
    <t>Rashodi za tekuće održavanje</t>
  </si>
  <si>
    <t>Ostali neklasifikovani rashodi</t>
  </si>
  <si>
    <t>Rashodi po osnovu kamata na hartije od vrijednosti</t>
  </si>
  <si>
    <t>Rashodi po osnovu kamata na primljene zajmove u zemlji</t>
  </si>
  <si>
    <t>Rashodi po osnovu kamata na primljene zajmove iz inostranstva</t>
  </si>
  <si>
    <t>Rashodi po osnovu zateznih kamata</t>
  </si>
  <si>
    <t>Doprinosi za socijalno osiguranje</t>
  </si>
  <si>
    <t>Prihodi od finansijske i nefinansijske imovine i transakcija razmjene između ili unutar jedinica vlasti</t>
  </si>
  <si>
    <t>Transferi između ili unutar jedinica vlasti</t>
  </si>
  <si>
    <t>Transferi unutar iste jedinice vlasti</t>
  </si>
  <si>
    <t>Subvencije</t>
  </si>
  <si>
    <t>Transferi između i unutar jedinica vlasti</t>
  </si>
  <si>
    <t>I Primici za nefinansijsku imovinu</t>
  </si>
  <si>
    <t>II Izdaci za nefinansijsku imovinu</t>
  </si>
  <si>
    <t>III Izdaci za nefinasijsku imovinu iz transakcija između ili unutar jedinica vlasti</t>
  </si>
  <si>
    <t>I Primici od finansijske imovine</t>
  </si>
  <si>
    <t>Primici od finansijske imovine</t>
  </si>
  <si>
    <t>Primici od finansijske imovine iz transakcija između ili unutar jedinica vlasti</t>
  </si>
  <si>
    <t>II Izdaci za finansijsku imovinu</t>
  </si>
  <si>
    <t>Izdaci za finansijsku imovinu</t>
  </si>
  <si>
    <t>Izdaci za finansijsku imovinu iz transakcija između ili unutar jedinica vlasti</t>
  </si>
  <si>
    <t>I Primici od zaduživanja</t>
  </si>
  <si>
    <t>Primici od zaduživanja</t>
  </si>
  <si>
    <t>II Izdaci za otplatu dugova</t>
  </si>
  <si>
    <t>Izdaci za otplatu dugova</t>
  </si>
  <si>
    <t>I Ostali primici</t>
  </si>
  <si>
    <t>Ostali primici</t>
  </si>
  <si>
    <t>Ostali primici iz transakcija između ili unutar jedinica vlasti</t>
  </si>
  <si>
    <t>II Ostali izdaci</t>
  </si>
  <si>
    <t>Ostali izdaci</t>
  </si>
  <si>
    <t>Ostali izdaci iz transakcija između ili unutar jedinica vlasti</t>
  </si>
  <si>
    <t>Porezi na dobit pravnih lica</t>
  </si>
  <si>
    <t>Prihodi po osnovu realizovanih pozitivnih kursnih razlika iz poslovnih i investicionih aktivnosti</t>
  </si>
  <si>
    <t>Prihodi od finansijske i nefinansijske imovine i transakcija sa drugim jedinicama vlasti</t>
  </si>
  <si>
    <t>T r a n s f e r i   i z m e đ u   i l i   u n u t a r   j e d i n i c a   v l a s t i</t>
  </si>
  <si>
    <t>Transferi od jedinica lokalne samouprave</t>
  </si>
  <si>
    <t>Transferi od fondova obaveznog socijalnog osiguranja</t>
  </si>
  <si>
    <t>Transferi od ostalih jedinica vlasti</t>
  </si>
  <si>
    <t>P r i m i c i   z a   n e f i n a n s i j s k u   i m o v i n u</t>
  </si>
  <si>
    <t>Primici za proizvedenu stalnu imovinu</t>
  </si>
  <si>
    <t>Primici za zgrade i objekte</t>
  </si>
  <si>
    <t>Primici za postrojenja i opremu</t>
  </si>
  <si>
    <t>Primici za neproizvedenu stalnu imovinu</t>
  </si>
  <si>
    <t>Rashodi po osnovu negativnih kursnih razlika iz poslovnih i investicionih aktivnosti</t>
  </si>
  <si>
    <t>Rashodi iz transakcije razmjene između jedinica vlasti</t>
  </si>
  <si>
    <t>Rashodi iz transakcije razmjene unutar iste jedinice vlasti</t>
  </si>
  <si>
    <t>T r a n s f e r i  i z m e đ u  i  u n u t a r  j e d i n i c a  v l a s t i</t>
  </si>
  <si>
    <t>Transferi jedinicama lokalne samouprave</t>
  </si>
  <si>
    <t>Transferi fondovima obaveznog socijalnog osiguranja</t>
  </si>
  <si>
    <t>Transferi ostalim jedinicama vlasti</t>
  </si>
  <si>
    <t>I z d a c i   z a   n e f i n a n s i j s k u   i m o v i n u</t>
  </si>
  <si>
    <t>Izdaci za proizvedenu stalnu imovinu</t>
  </si>
  <si>
    <t>Izdaci za izgradnju i pribavljanje zgrada i objekata</t>
  </si>
  <si>
    <t>Izdaci za investiciono održavanje, rekonstrukciju i adaptaciju zgrada i objekata</t>
  </si>
  <si>
    <t>Izdaci za nabavku postrojenja i opreme</t>
  </si>
  <si>
    <t>Izdaci za investiciono održavanje opreme</t>
  </si>
  <si>
    <t>Izdaci za investicionu imovinu</t>
  </si>
  <si>
    <t>Izdaci za nematerijalnu proizvedenu imovinu</t>
  </si>
  <si>
    <t>Izdaci za dragocjenosti</t>
  </si>
  <si>
    <t>Izdaci za neproizvedenu stalnu imovinu</t>
  </si>
  <si>
    <t>Izdaci za nematerijalnu neproizvedenu imovinu</t>
  </si>
  <si>
    <t>Izdaci za zalihe materijala, robe i sitnog inventara, ambalaže i sl.</t>
  </si>
  <si>
    <t>Izdaci za ulaganje na tuđim nekretninama, postrojenjima i opremi</t>
  </si>
  <si>
    <t>I z d a c i   z a   n e f i n a n s i j s k u   i m o v i n u  i z  t r a n s a k c i j a  i z m e đ u  i l i  u n u t a r  j e d i n i c a  v l a s t i</t>
  </si>
  <si>
    <t>Izdaci za nefinansijsku imovinu iz transakcija između ili unutar jedinica vlasti</t>
  </si>
  <si>
    <t>Izdaci za nefinansijsku imovinu iz transakcija sa drugim budžetskim korisnicima iste jedinice vlasti</t>
  </si>
  <si>
    <t>P r i m i c i   o d   f i n a n s i j s k e   i m o v i n e</t>
  </si>
  <si>
    <t>Primici od naplate datih zajmova</t>
  </si>
  <si>
    <t>Primici od finansijske imovine iz transakcija sa drugim jedinicama vlasti</t>
  </si>
  <si>
    <t>I z d a c i   z a   f i n a n s i j s k u   i m o v i n u</t>
  </si>
  <si>
    <t>Izdaci za hartije od vrijednosti (izuzev akcija)</t>
  </si>
  <si>
    <t>Izdaci za date zajmove</t>
  </si>
  <si>
    <t>Izdaci za finansijsku imovinu iz transakcija sa drugim jedinicama vlasti</t>
  </si>
  <si>
    <t>Izdaci za finansijsku imovinu iz transakcija sa drugim budžetskim korisnicima iste jedinice vlasti</t>
  </si>
  <si>
    <t>P r i m i c i   od   z a d u ž i v a nj a</t>
  </si>
  <si>
    <t>Primici od izdavanja hartija od vrijednosti</t>
  </si>
  <si>
    <t>Primici od uzetih zajmova</t>
  </si>
  <si>
    <t>I z d a c i   z a   o t p l a t u   d u g o v a</t>
  </si>
  <si>
    <t>Izdaci za otplatu glavnice po hartijama od vrijednosti</t>
  </si>
  <si>
    <t>Izdaci za otplatu glavnice primljenih zajmova u zemlji</t>
  </si>
  <si>
    <t>Izdaci za otplatu glavnice zajmova primljenih iz inostranstva</t>
  </si>
  <si>
    <t>Izdaci za otplatu ostalih dugova</t>
  </si>
  <si>
    <t>O s t a l i   p r i m i c i</t>
  </si>
  <si>
    <t>Primici po osnovu poreza na dodatu vrijednost</t>
  </si>
  <si>
    <t>Ostali primici iz transakcija sa drugim jedinicama vlasti</t>
  </si>
  <si>
    <t>Ostali primici iz transakcija sa drugim budžetskim korisnicima iste jedinice vlasti</t>
  </si>
  <si>
    <t xml:space="preserve">O s t a l i   i z d a c i   </t>
  </si>
  <si>
    <t xml:space="preserve">Ostali izdaci </t>
  </si>
  <si>
    <t>Izdaci po osnovu poreza na dodatu vrijednost</t>
  </si>
  <si>
    <t>Izdaci po osnovu depozita i kaucija</t>
  </si>
  <si>
    <t>Izdaci po osnovu avansa</t>
  </si>
  <si>
    <t>Ostali izdaci iz transakcija sa drugim jedinicama vlasti</t>
  </si>
  <si>
    <t>Ostali izdaci iz transakcija sa drugim budžetskim korisnicima iste jedinice vlasti</t>
  </si>
  <si>
    <t>Rekreacija, kultura i religija</t>
  </si>
  <si>
    <t>Novčane kazne</t>
  </si>
  <si>
    <t>Transferi između različitih jedinica vlasti</t>
  </si>
  <si>
    <t>Rashodi za lična primanja zaposlenih</t>
  </si>
  <si>
    <t>Primici od zaliha materijala, učinaka, robe i sitnog inventara, ambalaže i sl.</t>
  </si>
  <si>
    <t>Rashodi za stručne usluge</t>
  </si>
  <si>
    <t>Transferi zajedničkim institucijama</t>
  </si>
  <si>
    <t>Stambeni i zajednički poslovi</t>
  </si>
  <si>
    <t>Rashodi po osnovu korišćenja roba i usluga</t>
  </si>
  <si>
    <t>Rashodi finansiranja i drugi finansijski troškovi</t>
  </si>
  <si>
    <t>Doznake na ime socijalne zaštite koje se isplaćuju iz budžeta Republike</t>
  </si>
  <si>
    <t>Doznake na ime socijalne zaštite koje isplaćuju institucije obaveznog socijalnog osiguranja</t>
  </si>
  <si>
    <t>Rashodi finansiranja, drugi finansijski troškovi i rashodi transakcija razmjene između ili unutar jedinica vlasti</t>
  </si>
  <si>
    <t>Rashodi po sudskim rješenjima</t>
  </si>
  <si>
    <t>Prihodi od dividende, učešća u kapitalu i sličnih prava</t>
  </si>
  <si>
    <t>Primici za zemljište</t>
  </si>
  <si>
    <t>Rashodi za bruto naknade troškova i ostalih ličnih primanja zaposlenih po osnovu rada</t>
  </si>
  <si>
    <t>Rashodi po osnovu utroška energije, komunalnih, komunikacionih i transportnih usluga</t>
  </si>
  <si>
    <t>Rashodi po osnovu putovanja i smještaja</t>
  </si>
  <si>
    <t>Rashodi za usluge održavanja javnih površina i zaštite životne sredine</t>
  </si>
  <si>
    <t>Troškovi servisiranja primljenih zajmova</t>
  </si>
  <si>
    <t>Doznake građanima koje se isplaćuju iz budžeta Republike, opština i gradova</t>
  </si>
  <si>
    <t>Doznake pružaocima usluga socijalne zaštite koje se isplaćuju iz budžeta Republike, opština i gradova</t>
  </si>
  <si>
    <t>Izdaci za biološku imovinu</t>
  </si>
  <si>
    <t>Izdaci za pribavljanje zemljišta</t>
  </si>
  <si>
    <t>Izdaci za akcije i učešća u kapitalu</t>
  </si>
  <si>
    <t>Opšte javne usluge</t>
  </si>
  <si>
    <t>Zaštita životne sredine</t>
  </si>
  <si>
    <t>Socijalna zaštita</t>
  </si>
  <si>
    <t>BUDžET REPUBLIKE SRPSKE ZA 2021. GODINU  - BUDžETSKI IZDACI</t>
  </si>
  <si>
    <t>BUDžETSKI IZDACI PO KORISNICIMA - ORGANIZACIONA KLASIFIKACIJA</t>
  </si>
  <si>
    <t>UKUPNI  IZDACI:</t>
  </si>
  <si>
    <t>Doznake građanima</t>
  </si>
  <si>
    <t xml:space="preserve">Doznake građanima </t>
  </si>
  <si>
    <t>Broj ministarstva: 01</t>
  </si>
  <si>
    <t>Broj ministarstva: 02</t>
  </si>
  <si>
    <t xml:space="preserve">Broj ministarstva: 02                                                                                    </t>
  </si>
  <si>
    <t>Broj ministarstva: 03</t>
  </si>
  <si>
    <t>Broj ministarstva: 04</t>
  </si>
  <si>
    <t>Doznaka za projekat: "Fond za povratak BiH"</t>
  </si>
  <si>
    <t>Broj ministarstva: 05</t>
  </si>
  <si>
    <t>Broj ministarstva: 07</t>
  </si>
  <si>
    <t>Broj ministarstva: 08</t>
  </si>
  <si>
    <t>Broj ministarstva: 09</t>
  </si>
  <si>
    <t>Broj ministarstva: 10</t>
  </si>
  <si>
    <t>Broj ministarstva: 11</t>
  </si>
  <si>
    <t>Broj ministarstva: 12</t>
  </si>
  <si>
    <t>Stipendije</t>
  </si>
  <si>
    <t>Stipendije za inostranstvo</t>
  </si>
  <si>
    <t>Broj ministarstva: 13</t>
  </si>
  <si>
    <t>Broj ministarstva: 14</t>
  </si>
  <si>
    <t>Broj ministarstva: 15</t>
  </si>
  <si>
    <t>Broj ministarstva: 16</t>
  </si>
  <si>
    <t>Broj ministarstva: 17</t>
  </si>
  <si>
    <t>Broj ministarstva: 18</t>
  </si>
  <si>
    <t>Broj ministarstva: 19</t>
  </si>
  <si>
    <t>Broj ministarstva: 20</t>
  </si>
  <si>
    <t>Broj ministarstva: 21</t>
  </si>
  <si>
    <t>Broj ministarstva: 31</t>
  </si>
  <si>
    <t>Broj ministarstva: 37</t>
  </si>
  <si>
    <t>Tekući grantovi u inostranstvo</t>
  </si>
  <si>
    <t>Ostali tekući grantovi u zemlji</t>
  </si>
  <si>
    <t>Ostali kapitalni grantovi u zemlji</t>
  </si>
  <si>
    <t>Tekući grantovi za operativne namjene u MUP - u</t>
  </si>
  <si>
    <t>Tekući grantovi kulture</t>
  </si>
  <si>
    <t>Tekući grantovi udruženjima od javnog interesa</t>
  </si>
  <si>
    <t>Finansiranje projekata i programa u skladu sa Zakonom o igrama na sreću</t>
  </si>
  <si>
    <t>Tekući grantovi parlamentarnim strankama</t>
  </si>
  <si>
    <t>Tekući grant za rad Udruženja "Dvanaest beba" Prijedor</t>
  </si>
  <si>
    <t>Doznake građanima u oblasti nauke</t>
  </si>
  <si>
    <t>Doznake za međunarodnu razmjenu studenata</t>
  </si>
  <si>
    <t>Ukupno Fond "dr Milan Jelić":</t>
  </si>
  <si>
    <t>Tekući grant Poljoprivrednom institutu RS</t>
  </si>
  <si>
    <t>Ostali tekući grantovi u poljoprivredi</t>
  </si>
  <si>
    <t>Tekući grant - JU veterinarski institut "dr Vaso Butozan"</t>
  </si>
  <si>
    <t>Tekući grant za pomoć u vanrednim okolnostima</t>
  </si>
  <si>
    <t>Tekuće doznake PPB, RVI i CŽR - ostalo</t>
  </si>
  <si>
    <t>Tekući grant za projekat Male olimpijske igre</t>
  </si>
  <si>
    <t>B u dž e t s k a   r e z e r v a</t>
  </si>
  <si>
    <t>Ukupno Ino dug:</t>
  </si>
  <si>
    <t>Kapitalni grantovi za finansiranje povratka u Republiku Srpsku</t>
  </si>
  <si>
    <t>Doznake za finansiranje povratka u Republiku Srpsku</t>
  </si>
  <si>
    <t>Sredstva za razvoj filma</t>
  </si>
  <si>
    <t>Transfer za Narodnu i univerzitetsku biblioteku RS - COBISS</t>
  </si>
  <si>
    <t>Transfer za ustanove kulture</t>
  </si>
  <si>
    <t>Tekući grantovi neprofitnim subjektima u zemlji</t>
  </si>
  <si>
    <t>Kapitalni grantovi neprofitnim subjektima u zemlji</t>
  </si>
  <si>
    <t>Transfer Fondu za zdravstveno osiguranje za vantjelesnu oplodnju</t>
  </si>
  <si>
    <t>Transfer Fondu zdravstvenog osiguranja u skladu sa Zakonom o zdravstvenom osiguranju</t>
  </si>
  <si>
    <t>Transfer za JU "Vode Srpske"</t>
  </si>
  <si>
    <t>Projekti i programske aktivnosti Savjeta za demografsku politiku Republike Srpske</t>
  </si>
  <si>
    <t>Transferi za nabavku udžbenika</t>
  </si>
  <si>
    <t>Transferi za projekte i aktivnosti u oblasti sporta</t>
  </si>
  <si>
    <t>Transferi za grantove u zemlji</t>
  </si>
  <si>
    <t>Rashodi za bruto naknade za rad van radnog odnosa</t>
  </si>
  <si>
    <t>Rashodi za izradu medalja</t>
  </si>
  <si>
    <t xml:space="preserve">Ostali nepomenuti rashodi </t>
  </si>
  <si>
    <t>Rashodi za bruto naknade za rad delegata Vijeća naroda</t>
  </si>
  <si>
    <t>Tekući grant za rad delegatskih klubova</t>
  </si>
  <si>
    <t>Rashodi za Vladine informativne kampanje</t>
  </si>
  <si>
    <t>Rashodi za obrazovanje kadrova</t>
  </si>
  <si>
    <t>Rashodi za nabavku udžbenika</t>
  </si>
  <si>
    <t>Rashodi za rad nezavisnih međunarodnih Komisija</t>
  </si>
  <si>
    <t>Tekući grant za aktivnosti u oblasti tehnologije</t>
  </si>
  <si>
    <t>Doznake građanima u oblasti tehnologije</t>
  </si>
  <si>
    <t>Rashodi za oglede i projekte</t>
  </si>
  <si>
    <t>Tekući grant za aktivnosti sportskih saveza Republike Srpske</t>
  </si>
  <si>
    <t>Tekući grant za vrhunski sport</t>
  </si>
  <si>
    <t>Rashodi po osnovu kamata na trezorske zapise</t>
  </si>
  <si>
    <t>Rashodi po osnovu kamata na zajmove primljene od banaka</t>
  </si>
  <si>
    <t>Rashodi po osnovu kamata na hartije od vrijednosti u inostranstvu</t>
  </si>
  <si>
    <t>Broj budžetske organizacije: 01</t>
  </si>
  <si>
    <t>Rashodi po osnovu reprezentacije</t>
  </si>
  <si>
    <t>Rashodi po osnovu poreza, doprinosa i neporeskih naknada na teret poslodavca</t>
  </si>
  <si>
    <t>Rashodi po osnovu doprinosa za profesionalnu rehabilitaciju invalida</t>
  </si>
  <si>
    <t>Broj budžetske organizacije: 02</t>
  </si>
  <si>
    <t>Tekući grantovi neprofitnim organizacijama</t>
  </si>
  <si>
    <t>Broj budžetske organizacije: 04</t>
  </si>
  <si>
    <t>Broj budžetske organizacije: 05</t>
  </si>
  <si>
    <t>O s t a l i  i z d a c i</t>
  </si>
  <si>
    <t>Broj budžetske organizacije: 06</t>
  </si>
  <si>
    <t>Broj budžetske organizacije: 07</t>
  </si>
  <si>
    <t>Broj budžetske organizacije: 08</t>
  </si>
  <si>
    <t>Broj budžetske organizacije: 09</t>
  </si>
  <si>
    <t>Izdaci za ostalu nematerijalnu neproizvedenu imovinu</t>
  </si>
  <si>
    <t>Izdaci za licence</t>
  </si>
  <si>
    <t>Subvencije javnim medijima</t>
  </si>
  <si>
    <t>Transfer Komisiji za koncesije Republike Srpske</t>
  </si>
  <si>
    <t xml:space="preserve">Izdaci za licenciranje Microsoft softvera </t>
  </si>
  <si>
    <t>Izdaci za otplatu neizmirenih obaveza iz ranijih godina</t>
  </si>
  <si>
    <t>Broj budžetske organizacije: 10</t>
  </si>
  <si>
    <t>Broj budžetske organizacije: 11</t>
  </si>
  <si>
    <t>Broj budžetske organizacije: 13</t>
  </si>
  <si>
    <t>Broj budžetske organizacije: 14</t>
  </si>
  <si>
    <t>Broj budžetske organizacije: 16</t>
  </si>
  <si>
    <t>Broj budžetske organizacije: 17</t>
  </si>
  <si>
    <t>Broj budžetske organizacije: 19</t>
  </si>
  <si>
    <t>Broj budžetske organizacije: 20</t>
  </si>
  <si>
    <t>Broj budžetske organizacije: 21</t>
  </si>
  <si>
    <t>Broj budžetske organizacije: 22</t>
  </si>
  <si>
    <t>Broj budžetske organizacije: 23</t>
  </si>
  <si>
    <t>Broj budžetske organizacije: 24</t>
  </si>
  <si>
    <t>Tekući grantovi organizacijama i udruženjima izbjeglica i raseljenih lica</t>
  </si>
  <si>
    <t>Kapitalni grantovi za finansiranje povratka u Federaciju BiH</t>
  </si>
  <si>
    <t>Kapitalni grantovi organizacijama i udruženjima izbjeglica i raseljenih lica</t>
  </si>
  <si>
    <t>Doznake za finansiranje povratka u Federaciju BiH</t>
  </si>
  <si>
    <t>Transferi jedinicama lokalne samouprave za finansiranje interno raseljenih lica</t>
  </si>
  <si>
    <t>Transferi jedinicama lokalne samouprave za finansiranje povratka u Republiku Srpsku</t>
  </si>
  <si>
    <t>Transfer jedinicama lokalne samouprave za migracije i poslove readmisije</t>
  </si>
  <si>
    <t>Transfer Fondu za zdravstveno osiguranje za zdravstveno osiguranje izbjeglica, raseljenih lica i povratnika</t>
  </si>
  <si>
    <t>Broj budžetske organizacije: 25</t>
  </si>
  <si>
    <t>Transfer za izradu i izdavanje Enciklopedije RS</t>
  </si>
  <si>
    <t>Broj budžetske organizacije: 12</t>
  </si>
  <si>
    <t>Rashodi za sprovođenje reforme obrazovanja u Republici Srpskoj</t>
  </si>
  <si>
    <t>Tekući grantovi kulture za nacionalne manjine</t>
  </si>
  <si>
    <t>Broj budžetske organizacije: 15</t>
  </si>
  <si>
    <t>Broj budžetske organizacije: 18</t>
  </si>
  <si>
    <t>Broj budžetske organizacije: 34</t>
  </si>
  <si>
    <t>Broj budžetske organizacije: 40</t>
  </si>
  <si>
    <t>Broj budžetske organizacije: 41</t>
  </si>
  <si>
    <t>Rashodi distribucije obrazaca mjenica</t>
  </si>
  <si>
    <t>Broj budžetske organizacije: 26</t>
  </si>
  <si>
    <t>Broj budžetske organizacije: 27</t>
  </si>
  <si>
    <t>Broj budžetske organizacije: 42</t>
  </si>
  <si>
    <t>Broj budžetske organizacije: 43</t>
  </si>
  <si>
    <t>Broj budžetske organizacije: 44</t>
  </si>
  <si>
    <t>Broj budžetske organizacije: 45</t>
  </si>
  <si>
    <t>Broj budžetske organizacije: 46</t>
  </si>
  <si>
    <t>Broj budžetske organizacije: 47</t>
  </si>
  <si>
    <t>Broj budžetske organizacije: 48</t>
  </si>
  <si>
    <t>Broj budžetske organizacije: 49</t>
  </si>
  <si>
    <t>Broj budžetske organizacije: 50</t>
  </si>
  <si>
    <t>Broj budžetske organizacije: 51</t>
  </si>
  <si>
    <t>Broj budžetske organizacije: 52</t>
  </si>
  <si>
    <t>Broj budžetske organizacije: 54</t>
  </si>
  <si>
    <t>Broj budžetske organizacije: 55</t>
  </si>
  <si>
    <t>Broj budžetske organizacije: 56</t>
  </si>
  <si>
    <t>Broj budžetske organizacije: 57</t>
  </si>
  <si>
    <t>Broj budžetske organizacije: 58</t>
  </si>
  <si>
    <t>Broj budžetske organizacije: 59</t>
  </si>
  <si>
    <t>Broj budžetske organizacije: 60</t>
  </si>
  <si>
    <t>Broj budžetske organizacije: 61</t>
  </si>
  <si>
    <t>Broj budžetske organizacije: 62</t>
  </si>
  <si>
    <t>Broj budžetske organizacije: 63</t>
  </si>
  <si>
    <t>Broj budžetske organizacije: 64</t>
  </si>
  <si>
    <t>Broj budžetske organizacije: 65</t>
  </si>
  <si>
    <t>Broj budžetske organizacije: 66</t>
  </si>
  <si>
    <t>Broj budžetske organizacije: 67</t>
  </si>
  <si>
    <t>Broj budžetske organizacije: 68</t>
  </si>
  <si>
    <t>Broj budžetske organizacije: 69</t>
  </si>
  <si>
    <t>Broj budžetske organizacije: 70</t>
  </si>
  <si>
    <t>Broj budžetske organizacije: 71</t>
  </si>
  <si>
    <t>Broj budžetske organizacije: 72</t>
  </si>
  <si>
    <t>Broj budžetske organizacije: 73</t>
  </si>
  <si>
    <t>Broj budžetske organizacije: 74</t>
  </si>
  <si>
    <t>Broj budžetske organizacije: 75</t>
  </si>
  <si>
    <t>Broj budžetske organizacije: 76</t>
  </si>
  <si>
    <t>Broj budžetske organizacije: 77</t>
  </si>
  <si>
    <t>Broj budžetske organizacije: 78</t>
  </si>
  <si>
    <t>Broj budžetske organizacije: 79</t>
  </si>
  <si>
    <t>Broj budžetske organizacije: 80</t>
  </si>
  <si>
    <t>Broj budžetske organizacije: 82</t>
  </si>
  <si>
    <t>Broj budžetske organizacije: 83</t>
  </si>
  <si>
    <t>Broj budžetske organizacije: 84</t>
  </si>
  <si>
    <t>Broj budžetske organizacije: 85</t>
  </si>
  <si>
    <t>Broj budžetske organizacije: 86</t>
  </si>
  <si>
    <t>Broj budžetske organizacije: 87</t>
  </si>
  <si>
    <t>Broj budžetske organizacije: 88</t>
  </si>
  <si>
    <t>Broj budžetske organizacije: 89</t>
  </si>
  <si>
    <t>Broj budžetske organizacije: 90</t>
  </si>
  <si>
    <t>Broj budžetske organizacije: 91</t>
  </si>
  <si>
    <t>Broj budžetske organizacije: 92</t>
  </si>
  <si>
    <t>Broj budžetske organizacije: 93</t>
  </si>
  <si>
    <t>Rashodi za realizaciju strategije razvoja lokalne samouprave u RS</t>
  </si>
  <si>
    <t>Rashodi za realizaciju strategije obuke za zaposlene u jedinicama lokalne samouprave RS</t>
  </si>
  <si>
    <t>Rashodi za izradu strategije za zaposlene u jedinicama lokalne samouprave RS 2020-2024. godina</t>
  </si>
  <si>
    <t>Tekući grantovi fondacijama i udruženjima građana</t>
  </si>
  <si>
    <t>Tekući grantovi Karitasu u Republici Srpskoj</t>
  </si>
  <si>
    <t xml:space="preserve">Transferi jedinicama lokalne samouprave za lokalne izbore </t>
  </si>
  <si>
    <t>Tekući grant za promociju nauke</t>
  </si>
  <si>
    <t>Tekući grantovi studentskim organizacijama</t>
  </si>
  <si>
    <t>Doznake za studente deficitarnih zanimanja</t>
  </si>
  <si>
    <t>Transfer za Inovacioni centar Banja Luka</t>
  </si>
  <si>
    <t>Stipendije i podsticaji "dr Milan Jelić"</t>
  </si>
  <si>
    <t>Broj budžetske organizacije: 53</t>
  </si>
  <si>
    <t>Rashodi za realizaciju Nacionalne strategije borbe protiv narkomanije</t>
  </si>
  <si>
    <t>Subvencije Institutu za javno zdravstvo</t>
  </si>
  <si>
    <t>Tekući grant za realizaciju Nacionalne strategije borbe protiv narkomanije</t>
  </si>
  <si>
    <t xml:space="preserve">Tekući grant humanitarnim organizacijama i udruženjima </t>
  </si>
  <si>
    <t>Tekući grant Institutu za javno zdravstvo za finansiranje obavezne imunizacije</t>
  </si>
  <si>
    <t>Doznake socijalnim institucijama</t>
  </si>
  <si>
    <t>Transfer Fondu za zdravstveno osiguranje za izmirenje obaveza prema dijaliznim centrima</t>
  </si>
  <si>
    <t>Subvencije nefinansijskim subjektima u oblasti veterinarstva</t>
  </si>
  <si>
    <t>Subvencije nefinansijskim subjektima u oblasti lovstva</t>
  </si>
  <si>
    <t>Transferi za sufinansiranje projekata finansiranih iz sredstava međunarodnih finansijskih i nefinansijskih institucija</t>
  </si>
  <si>
    <t>Izdaci za finansijsku imovinu - vodosnabdijevanje i komunalna infrastruktura</t>
  </si>
  <si>
    <t>Subvencije za podsticaj razvoja poljoprivrede i sela</t>
  </si>
  <si>
    <t>Subvencija preduzeću "Željeznice Republike Srpske"</t>
  </si>
  <si>
    <t>Subvencija "Aerodromi Republike Srpske" AD Banja Luka</t>
  </si>
  <si>
    <t>Subvencije na ime podsticaja za povećanje plate radnika</t>
  </si>
  <si>
    <t>Transfer Razvojnoj agenciji Republike Srpske</t>
  </si>
  <si>
    <t>Rashodi za realizaciju Strategije turizma</t>
  </si>
  <si>
    <t>Rashodi za realizaciju Strategije razvoja trgovine</t>
  </si>
  <si>
    <t>Tekući grant za razvoj turizma u Republici Srpskoj</t>
  </si>
  <si>
    <t>Kapitalni grant za razvoj turizma u Republici Srpskoj</t>
  </si>
  <si>
    <t>Transferi za Nacionalne parkove "Sutjeska" i "Kozara"</t>
  </si>
  <si>
    <t>Transfer za formiranje Nacionalnog parka "Drina"</t>
  </si>
  <si>
    <t>Subvencije Domu penzionera Trebinje</t>
  </si>
  <si>
    <t>Subvencije Domu penzionera Banja Luka</t>
  </si>
  <si>
    <t>Tekuće doznake za civilne invalidnine</t>
  </si>
  <si>
    <t>Tekuće doznake PPB, RVI i CŽR - jednokratna pomoć socijalno ugroženim licima</t>
  </si>
  <si>
    <t>Tekuće doznake porodicama za sahrane poginulih pripadnika Vojske Republike Srpske</t>
  </si>
  <si>
    <t>Program socijalnog zbrinjavanja radnika</t>
  </si>
  <si>
    <t>Transfer Ekonomsko - socijalnom savjetu</t>
  </si>
  <si>
    <t>Sredstva za finansiranje Koordinacionog odbora</t>
  </si>
  <si>
    <t>Rashodi za implementaciju Strategije za suzbijanje nasilja u porodici u Republici Srpskoj</t>
  </si>
  <si>
    <t>Projekti i programske aktivnosti Savjeta za djecu Republike Srpske</t>
  </si>
  <si>
    <t xml:space="preserve">Tekući grantovi neprofitnim udruženjima i organizacijama za afirmaciju porodice </t>
  </si>
  <si>
    <t>Tekući grantovi javnim ustanovama i ustanovama obrazovanja za realizaciju omladinskih projekata</t>
  </si>
  <si>
    <t>Tekući grantovi za realizaciju programa definisanih Omladinskom politikom RS i projekata za unapređenje i razvoj omladinskog organizovanja</t>
  </si>
  <si>
    <t>Tekući grantovi mladima i omladinskim organizacijama u ruralnim sredinama</t>
  </si>
  <si>
    <t xml:space="preserve">Tekući grantovi sportskim organizacijama  </t>
  </si>
  <si>
    <t>Tekući grantovi sportskim organizacijama lica sa invaliditetom u RS</t>
  </si>
  <si>
    <t>Tekući grantovi za nacionalna sportska priznanja Republike Srpske</t>
  </si>
  <si>
    <t>Tekući grantovi vrhunskim i perspektivnim sportistima u Republici Srpskoj</t>
  </si>
  <si>
    <t>Kapitalni grantovi mladima i omladinskim organizacijama u ruralnim sredinama</t>
  </si>
  <si>
    <t>Kapitalni grantovi neprofitnim organizacijama za izgradnju, rekonstrukciju i sanaciju sportskih objekata</t>
  </si>
  <si>
    <t>Doznake za zbrinjavanje žrtava nasilja u porodici</t>
  </si>
  <si>
    <t>Transferi udruženjima i organizacijama za afirmaciju porodice</t>
  </si>
  <si>
    <t>Transferi jedinicama lokalne samouprave za projekte i aktivnosti u oblasti sporta</t>
  </si>
  <si>
    <t>Transferi za projekte i aktivnosti u oblasti porodice</t>
  </si>
  <si>
    <t>Sredstva za finansiranje rada Fiskalnog savjeta Bosne i Hercegovine</t>
  </si>
  <si>
    <t>Sredstva za finansiranje rada Savjeta za državnu pomoć Bosne i Hercegovine</t>
  </si>
  <si>
    <t>Sredstva za finansiranje rada Koordinacionog odbora CJH u BiH</t>
  </si>
  <si>
    <t>Transferi jedinicama lokalne samouprave - zapisnici Poreske uprave RS</t>
  </si>
  <si>
    <t>Transferi fondovima obaveznog socijalnog osiguranja - zapisnici Poreske uprave RS</t>
  </si>
  <si>
    <t>Transferi unutar iste jedinice vlasti - zapisnici Poreske uprave RS</t>
  </si>
  <si>
    <t>Izdaci po osnovu povrata poreza na dohodak</t>
  </si>
  <si>
    <t>Izdaci po osnovu povrata javnih prihoda</t>
  </si>
  <si>
    <t>Ostali izdaci u zemlji</t>
  </si>
  <si>
    <t>Izdaci za potencijalne obaveze po izdatim garancijama - Garantni fond</t>
  </si>
  <si>
    <t>Izdaci za otplatu glavnice po obveznicama u zemlji</t>
  </si>
  <si>
    <t>Izdaci za otplatu glavnice po trezorskim zapisima</t>
  </si>
  <si>
    <t>Izdaci za otplatu glavnice zajmova primljenih od banaka</t>
  </si>
  <si>
    <t>Izdaci za potencijalne obaveze po izdatim garancijama</t>
  </si>
  <si>
    <t>Izdaci za otplatu glavnice po hartijama od vrijednosti u inostranstvu</t>
  </si>
  <si>
    <t>Ukupno Javne investicije:</t>
  </si>
  <si>
    <t>Tekući grantovi poslaničim klubovima</t>
  </si>
  <si>
    <t>Rashodi za stručne usluge IT</t>
  </si>
  <si>
    <t>Rashodi za bruto naknade članovima komisija i radnih grupa</t>
  </si>
  <si>
    <t>Izdaci za računarske programe</t>
  </si>
  <si>
    <t>Tekući grantovi vjerskim i etničkim organizacijama i udruženjima</t>
  </si>
  <si>
    <t>Transfer za matične ustanove kulture</t>
  </si>
  <si>
    <t>Doznake pružaocima usluga za prevoz učenika</t>
  </si>
  <si>
    <t>Rashodi za takmičenje učenika</t>
  </si>
  <si>
    <t>Transferi za rashode za lična primanja za institucije srednjeg obrazovanja</t>
  </si>
  <si>
    <t>Transfer Timu za koordinaciju aktivnosti istraživanja ratnih zločina i traženja nestalih lica</t>
  </si>
  <si>
    <t>Transferi zajedničkim institucijama za reformu javne uprave</t>
  </si>
  <si>
    <t>Tekući grant za aktivnosti naučnih institucija</t>
  </si>
  <si>
    <t>Transfer za sufinansiranje genetičkih resursa RS</t>
  </si>
  <si>
    <t>Transferi za rashode za lična primanja za institucije visokog obrazovanja</t>
  </si>
  <si>
    <t>Tekući grant za sprečavanje i suzbijanje zarazne bolesti</t>
  </si>
  <si>
    <t>Kapitalni grant za sprečavanje i suzbijanje zarazne bolesti</t>
  </si>
  <si>
    <t>Transfer Fondu solidarnosti za dijagnostiku i liječenje oboljenja, stanja i povreda djece u inostranstvu</t>
  </si>
  <si>
    <t>Rashodi za stručne usluge - arbitraža</t>
  </si>
  <si>
    <t>Tekući grant preduzećima za vođenje stečajnog postupka</t>
  </si>
  <si>
    <t>Tekući grant Fondu za sprečavanje zaraznih bolesti</t>
  </si>
  <si>
    <t>Transfer za JU "Vučijak" Prnjavor</t>
  </si>
  <si>
    <t>Tekući grant Željezničkoj korporaciji BHŽJK</t>
  </si>
  <si>
    <t>Transfer Republičkoj direkciji za promet naoružanja i vojne opreme</t>
  </si>
  <si>
    <t>Transfer Turističkoj organizaciji Republike Srpske</t>
  </si>
  <si>
    <t>Tekući grant za izgradnju i održavanje spomenika, spomen obilježja i vojničkih grobalja</t>
  </si>
  <si>
    <t>Tekuće doznake za borački dodatak</t>
  </si>
  <si>
    <t>Tekuće doznake za porodične invalidnine</t>
  </si>
  <si>
    <t>Tekuće doznake za lične invalidnine</t>
  </si>
  <si>
    <t xml:space="preserve">Tekuće doznake za kupovinu ortopedskih pomagala RVI, amputircima i paraplegičarima </t>
  </si>
  <si>
    <t>Rashodi za stručne usluge - Male olimpijske igre Republike Srpske</t>
  </si>
  <si>
    <t>Rashodi za izradu medalja, plaketa i slično</t>
  </si>
  <si>
    <t>Projekti i programske aktivnosti Savjeta za suzbijanje nasilja u porodici i porodičnoj zajednici</t>
  </si>
  <si>
    <t>Subvencija kamatne stope za stambeno kreditiranje mladih i mladih bračnih parova</t>
  </si>
  <si>
    <t>Tekući grantovi za finansiranje sportskih klubova i sportskih manifestacija u Brčko Distriktu BiH</t>
  </si>
  <si>
    <t>Tekuće doznake za unapređenje i razvoj porodičnog života u RS</t>
  </si>
  <si>
    <t>Rashodi po osnovu kamata na hartije od vrijednosti - dugoročne obveznice</t>
  </si>
  <si>
    <t>Naziv potrošačke jedinice: Predsjednik Republike Srpske</t>
  </si>
  <si>
    <t>Broj potrošačke jedinice: 001</t>
  </si>
  <si>
    <t>Rashodi za stručno usavršavanje zaposlenih</t>
  </si>
  <si>
    <t>Projekat podrške humanitarnim i društveno korisnim akcijama i pokroviteljstva</t>
  </si>
  <si>
    <t>Projekat podrške za izgradnju, adaptaciju i opremanje objekata za djecu i omladinu</t>
  </si>
  <si>
    <t>Rashodi za organizaciju kulturnog dešavanja - obilježavanje proslave Dana Republike Srpske</t>
  </si>
  <si>
    <t>Naziv potrošačke jedinice: Narodna skupština Republike Srpske</t>
  </si>
  <si>
    <t>Rashodi po osnovu smještaja skupštinskih poslanika</t>
  </si>
  <si>
    <t>Rashodi za bruto naknade skupštinskih poslanika</t>
  </si>
  <si>
    <t>Ostali rashodi za manifestacije u organizaciji Narodne skupštine RS</t>
  </si>
  <si>
    <t>Naziv potrošačke jedinice: Vijeće naroda Republike Srpske</t>
  </si>
  <si>
    <t>Naziv potrošačke jedinice: Republička komisija za utvrđivanje sukoba interesa u organima vlasti Republike Srpske</t>
  </si>
  <si>
    <t>Naziv potrošačke jedinice: Ombudsman za djecu Republike Srpske</t>
  </si>
  <si>
    <t>Naziv potrošačke jedinice: Komisija za žalbe</t>
  </si>
  <si>
    <t>Naziv potrošačke jedinice: Republička izborna komisija</t>
  </si>
  <si>
    <t>Naziv potrošačke jedinice: Fiskalni savjet Republike Srpske</t>
  </si>
  <si>
    <t>Naziv potrošačke jedinice: Ustavni sud Republike Srpske</t>
  </si>
  <si>
    <t>Naziv potrošačke jedinice: Vlada Republike Srpske</t>
  </si>
  <si>
    <t>Naziv potrošačke jedinice: Vazduhoplovni servis</t>
  </si>
  <si>
    <t>Naziv potrošačke jedinice: Republička uprava za geodetske i imovinsko-pravne poslove</t>
  </si>
  <si>
    <t>Naziv potrošačke jedinice: Republički sekretarijat za zakonodavstvo</t>
  </si>
  <si>
    <t>Naziv potrošačke jedinice: Agencija za državnu upravu</t>
  </si>
  <si>
    <t>Naziv potrošačke jedinice: Odbor državne uprave za žalbe</t>
  </si>
  <si>
    <t>Naziv potrošačke jedinice: Gender centar</t>
  </si>
  <si>
    <t>Naziv potrošačke jedinice: Kancelarija pravnog predstavnika</t>
  </si>
  <si>
    <t>Naziv potrošačke jedinice: Republička uprava za inspekcijske poslove</t>
  </si>
  <si>
    <t>Broj potrošačke jedinice: 001-007</t>
  </si>
  <si>
    <t>Troškovi analize uzoraka i redovnih monitoringa</t>
  </si>
  <si>
    <t>Naziv potrošačke jedinice: Služba za zajedničke poslove Vlade Republike Srpske</t>
  </si>
  <si>
    <t>Naziv potrošačke jedinice: Helikopterski servis</t>
  </si>
  <si>
    <t>Naziv potrošačke jedinice: Republička uprava civilne zaštite</t>
  </si>
  <si>
    <t>Rashodi za stručno usavršavanje zaposlenih - član 85. Zakona o zaštiti od požara</t>
  </si>
  <si>
    <t>Izdaci za nabavku postrojenja i opreme - član 85. Zakona o zaštiti od požara</t>
  </si>
  <si>
    <t>Naziv potrošačke jedinice: Republički protokol</t>
  </si>
  <si>
    <t>Naziv potrošačke jedinice: Republički sekretarijat za raseljena lica i migracije</t>
  </si>
  <si>
    <t>Kapitalni grantovi za rješavanje problema interno raseljenih lica</t>
  </si>
  <si>
    <t>Doznake za rješavanje problema izbjeglica i raseljenih lica</t>
  </si>
  <si>
    <t>Doznake za rješavanje problema interno raseljenih lica</t>
  </si>
  <si>
    <t>Naziv potrošačke jedinice: Ugostiteljski servis Vlade Republike Srpske</t>
  </si>
  <si>
    <t>Naziv potrošačke jedinice: Akademija nauka i umjetnosti Republike Srpske</t>
  </si>
  <si>
    <t>Naziv potrošačke jedinice: Ministarstvo unutrašnjih poslova</t>
  </si>
  <si>
    <t>Broj potrošačke jedinice: 100-118,200-271,300-333,400-438,500-547,600-624,700-724,800-860,900-963</t>
  </si>
  <si>
    <t>Naziv potrošačke jedinice: Ministarstvo prosvjete i kulture</t>
  </si>
  <si>
    <t>Rashodi za stručno usavršavanje nastavnika</t>
  </si>
  <si>
    <t xml:space="preserve">Rashodi za nagrade, troškove pripreme i takmičenja učenika </t>
  </si>
  <si>
    <t>Rashodi po osnovu organizacije manifestacije Naši učitelji - Svetosavska nagrada</t>
  </si>
  <si>
    <t>Tekući grant društvu članova Matice srpske u RS</t>
  </si>
  <si>
    <t>Transferi za predškolsko vaspitanje i obrazovanje</t>
  </si>
  <si>
    <t>Transferi za projekte i programske aktivnosti Republičkog zavoda za zaštitu kulturno - istorijskog i prirodnog nasljeđa</t>
  </si>
  <si>
    <t>Sufinansiranje smještaja i ishrane u đačkim domovima</t>
  </si>
  <si>
    <t>Naziv potrošačke jedinice: Osnovne škole</t>
  </si>
  <si>
    <t>Broj potrošačke jedinice: 001-206</t>
  </si>
  <si>
    <t>Naziv potrošačke jedinice: Srednje škole</t>
  </si>
  <si>
    <t>Broj potrošačke jedinice: 001-092</t>
  </si>
  <si>
    <t>Naziv potrošačke jedinice: Republički pedagoški zavod</t>
  </si>
  <si>
    <t>Naziv potrošačke jedinice: Institucije kulture</t>
  </si>
  <si>
    <t>Broj potrošačke jedinice: 001-069</t>
  </si>
  <si>
    <t>Naziv potrošačke jedinice: Republički zavod za zaštitu kulturno - istorijskog i prirodnog nasljeđa</t>
  </si>
  <si>
    <t>Naziv potrošačke jedinice: Arhiv Republike Srpske</t>
  </si>
  <si>
    <t>Naziv potrošačke jedinice: Republički sekretarijat za vjere</t>
  </si>
  <si>
    <t>Naziv potrošačke jedinice: Đački domovi</t>
  </si>
  <si>
    <t>Broj potrošačke jedinice: 006-009</t>
  </si>
  <si>
    <t>Naziv potrošačke jedinice: Institucije specijalnog i umjetničkog obrazovanja</t>
  </si>
  <si>
    <t>Broj potrošačke jedinice: 001-015</t>
  </si>
  <si>
    <t>Naziv potrošačke jedinice: Zavod za obrazovanje odraslih</t>
  </si>
  <si>
    <t xml:space="preserve">Naziv potrošačke jedinice: Ministarstvo finansija </t>
  </si>
  <si>
    <t>Rashodi štampanja obrazaca mjenica</t>
  </si>
  <si>
    <t>Rashodi štampanja administrativnih taksa</t>
  </si>
  <si>
    <t>Naziv potrošačke jedinice: Poreska uprava Republike Srpske</t>
  </si>
  <si>
    <t>Broj potrošačke jedinice: 001-008</t>
  </si>
  <si>
    <t>Naziv potrošačke jedinice: Republički devizni inspektorat</t>
  </si>
  <si>
    <t>Naziv potrošačke jedinice: Republički zavod za statistiku</t>
  </si>
  <si>
    <t>Naziv potrošačke jedinice: Republička uprava za igre na sreću</t>
  </si>
  <si>
    <t>Rashodi za štampanje tombolskih kartica, posebnih oznaka i naljepnica</t>
  </si>
  <si>
    <t>Naziv potrošačke jedinice: Ministarstvo pravde</t>
  </si>
  <si>
    <t>Naziv potrošačke jedinice: Vrhovni sud Republike Srpske</t>
  </si>
  <si>
    <t>Naziv potrošačke jedinice: Republičko javno tužilaštvo Republike Srpske</t>
  </si>
  <si>
    <t>Ukupno Republičko tužilaštvo:</t>
  </si>
  <si>
    <t>Naziv potrošačke jedinice: Republičko javno tužilaštvo, Posebno odjeljenje za suzbijanje korupcije, organizovanog i najtežih oblika privrednog kriminala</t>
  </si>
  <si>
    <t>Broj potrošačke jedinice: 002</t>
  </si>
  <si>
    <t>Ukupno Republičko tužilaštvo, Posebno odjeljenje za suzbijanje korupcije, organizovanog i najtežih oblika privrednog kriminala:</t>
  </si>
  <si>
    <t>Naziv potrošačke jedinice: Pravobranilaštvo Republike Srpske</t>
  </si>
  <si>
    <t>Naziv potrošačke jedinice: JU Centar za edukaciju sudija i javnih tužilaca u Republici Srpskoj</t>
  </si>
  <si>
    <t>Naziv potrošačke jedinice: Sudska policija Republike Srpske</t>
  </si>
  <si>
    <t>Naziv potrošačke jedinice: Okružno javno tužilaštvo Banja Luka</t>
  </si>
  <si>
    <t>Naziv potrošačke jedinice: Okružno javno tužilaštvo Bijeljina</t>
  </si>
  <si>
    <t>Naziv potrošačke jedinice: Okružno javno tužilaštvo Doboj</t>
  </si>
  <si>
    <t>Naziv potrošačke jedinice: Okružno javno tužilaštvo Istočno Sarajevo</t>
  </si>
  <si>
    <t>Naziv potrošačke jedinice: Okružno javno tužilaštvo Trebinje</t>
  </si>
  <si>
    <t>Naziv potrošačke jedinice: Okružni sud Banja Luka</t>
  </si>
  <si>
    <t>Naziv potrošačke jedinice: Okružni sud Bijeljina</t>
  </si>
  <si>
    <t>Naziv potrošačke jedinice: Okružni sud Doboj</t>
  </si>
  <si>
    <t>Naziv potrošačke jedinice: Okružni sud Istočno Sarajevo</t>
  </si>
  <si>
    <t>Naziv potrošačke jedinice: Okružni sud Trebinje</t>
  </si>
  <si>
    <t>Naziv potrošačke jedinice: Kazneno - popravni zavod Banja Luka</t>
  </si>
  <si>
    <t>Naziv potrošačke jedinice: Kazneno - popravni zavod Foča</t>
  </si>
  <si>
    <t>Naziv potrošačke jedinice: Kazneno - popravni zavod Bijeljina</t>
  </si>
  <si>
    <t>Naziv potrošačke jedinice: Kazneno - popravni zavod Doboj</t>
  </si>
  <si>
    <t>Naziv potrošačke jedinice: Kazneno - popravni zavod Istočno Sarajevo</t>
  </si>
  <si>
    <t>Naziv potrošačke jedinice: Kazneno - popravni zavod Trebinje</t>
  </si>
  <si>
    <t>Naziv potrošačke jedinice: Osnovni sud Banja Luka</t>
  </si>
  <si>
    <t>Naziv potrošačke jedinice: Osnovni sud Mrkonjić Grad</t>
  </si>
  <si>
    <t>Naziv potrošačke jedinice: Osnovni sud Prnjavor</t>
  </si>
  <si>
    <t>Naziv potrošačke jedinice: Osnovni sud Gradiška</t>
  </si>
  <si>
    <t>Naziv potrošačke jedinice: Osnovni sud Prijedor</t>
  </si>
  <si>
    <t>Naziv potrošačke jedinice: Osnovni sud Novi Grad</t>
  </si>
  <si>
    <t>Naziv potrošačke jedinice: Osnovni sud Kotor Varoš</t>
  </si>
  <si>
    <t>Naziv potrošačke jedinice: Osnovni sud Bijeljina</t>
  </si>
  <si>
    <t>Naziv potrošačke jedinice: Osnovni sud Zvornik</t>
  </si>
  <si>
    <t>Naziv potrošačke jedinice: Osnovni sud Trebinje</t>
  </si>
  <si>
    <t>Naziv potrošačke jedinice: Osnovni sud Foča</t>
  </si>
  <si>
    <t>Naziv potrošačke jedinice: Osnovni sud Doboj</t>
  </si>
  <si>
    <t>Naziv potrošačke jedinice: Osnovni sud Teslić</t>
  </si>
  <si>
    <t>Naziv potrošačke jedinice: Osnovni sud Derventa</t>
  </si>
  <si>
    <t>Naziv potrošačke jedinice: Osnovni sud Modriča</t>
  </si>
  <si>
    <t>Naziv potrošačke jedinice: Osnovni sud Sokolac</t>
  </si>
  <si>
    <t>Naziv potrošačke jedinice: Osnovni sud Vlasenica</t>
  </si>
  <si>
    <t>Naziv potrošačke jedinice: Osnovni sud Višegrad</t>
  </si>
  <si>
    <t>Naziv potrošačke jedinice: Osnovni sud Srebrenica</t>
  </si>
  <si>
    <t>Naziv potrošačke jedinice: Osnovni sud Kozarska Dubica</t>
  </si>
  <si>
    <t>Naziv potrošačke jedinice: Centar za pružanje besplatne pravne pomoći</t>
  </si>
  <si>
    <t>Naziv potrošačke jedinice: Republički centar za istraživanje rata, ratnih zločina i traženja nestalih lica</t>
  </si>
  <si>
    <t>Projekat Podrška za istraživanje, dokumentovanje i analize</t>
  </si>
  <si>
    <t>Naziv potrošačke jedinice: Agencija za upravljanje oduzetom imovinom</t>
  </si>
  <si>
    <t>Naziv potrošačke jedinice: Viši privredni sud</t>
  </si>
  <si>
    <t>Naziv potrošačke jedinice: Okružni privredni sud Banja Luka</t>
  </si>
  <si>
    <t>Naziv potrošačke jedinice: Okružni privredni sud Bijeljina</t>
  </si>
  <si>
    <t>Naziv potrošačke jedinice: Okružni privredni sud Doboj</t>
  </si>
  <si>
    <t>Naziv potrošačke jedinice: Okružni privredni sud Istočno Sarajevo</t>
  </si>
  <si>
    <t>Naziv potrošačke jedinice: Okružni privredni sud Trebinje</t>
  </si>
  <si>
    <t>Naziv potrošačke jedinice: Okružni privredni sud Prijedor</t>
  </si>
  <si>
    <t>Naziv potrošačke jedinice: Okružno javno tužilaštvo Prijedor</t>
  </si>
  <si>
    <t>Naziv potrošačke jedinice: Okružni sud Prijedor</t>
  </si>
  <si>
    <t>Naziv potrošačke jedinice: Osnovni sud Šamac</t>
  </si>
  <si>
    <t>Naziv potrošačke jedinice: Ministarstvo uprave i lokalne samouprave</t>
  </si>
  <si>
    <t xml:space="preserve">Tekući grantovi dobrotvornim društvima "Merhamet" u RS </t>
  </si>
  <si>
    <t>Tekući grant humanitarnom društvu "Kolo srpskih sestara"</t>
  </si>
  <si>
    <t>Tekući grantovi za rad udruženja i organizacija civilnih žrtava rata Bošnjaka i Hrvata</t>
  </si>
  <si>
    <t>Transferi nerazvijenim opštinama</t>
  </si>
  <si>
    <t>Naziv potrošačke jedinice: Ministarstvo za naučnotehnološki razvoj, visoko obrazovanje i informaciono društvo</t>
  </si>
  <si>
    <t>Transfer Agenciji za akreditaciju visokoškolskih ustanova Republike Srpske</t>
  </si>
  <si>
    <t>Transfer za sufinansiranje školarina</t>
  </si>
  <si>
    <t>Transfer JU "Andrićev institut" Višegrad</t>
  </si>
  <si>
    <t>Sufinansiranje smještaja i ishrane u studentskim domovima</t>
  </si>
  <si>
    <t>Ukupno Ministarstvo za naučnotehnološki razvoj, visoko obrazovanje i informaciono društvo:</t>
  </si>
  <si>
    <t>Naziv potrošačke jedinice: Fond "dr Milan Jelić"</t>
  </si>
  <si>
    <t>Naziv potrošačke jedinice: Univerzitet u Banjoj Luci</t>
  </si>
  <si>
    <t>Broj potrošačke jedinice: 001-019</t>
  </si>
  <si>
    <t>Naziv potrošačke jedinice: Univerzitet u Istočnom Sarajevu</t>
  </si>
  <si>
    <t>Broj potrošačke jedinice: 001-017</t>
  </si>
  <si>
    <t>Naziv potrošačke jedinice: Visoka medicinska škola Prijedor</t>
  </si>
  <si>
    <t>Naziv potrošačke jedinice: Visoka škola za turizam i hotelijerstvo Trebinje</t>
  </si>
  <si>
    <t>Naziv potrošačke jedinice: Studentski domovi</t>
  </si>
  <si>
    <t>Broj potrošačke jedinice: 001-006</t>
  </si>
  <si>
    <t>Naziv potrošačke jedinice: Ministarstvo zdravlja i socijalne zaštite</t>
  </si>
  <si>
    <t>Tekući grant Agenciji za akreditaciju i unapređenje kvaliteta zdravstvene zaštite RS</t>
  </si>
  <si>
    <t>Transferi jedinicama lokalne samouprave - socijalna zaštita</t>
  </si>
  <si>
    <t xml:space="preserve">Transferi jedinicama lokalne samouprave - lične invalidnine iz oblasti socijalne zaštite </t>
  </si>
  <si>
    <t>Transfer Fondu za zdravstveno osiguranje za unapređenje zdravstvene zaštite</t>
  </si>
  <si>
    <t>Transfer Fondu dječije zaštite</t>
  </si>
  <si>
    <t>Naziv potrošačke jedinice: JZU Zavod za transfuzijsku medicinu Republike Srpske</t>
  </si>
  <si>
    <t>Broj potrošačke jedinice: 001-011</t>
  </si>
  <si>
    <t>Naziv potrošačke jedinice: JZU Zavod za sudsku medicinu Republike Srpske</t>
  </si>
  <si>
    <t>Naziv potrošačke jedinice: JZU Zavod za stomatologiju Banja Luka</t>
  </si>
  <si>
    <t>Naziv potrošačke jedinice: Ministarstvo energetike i rudarstva</t>
  </si>
  <si>
    <t>Tekući grant - Podrška unapređenju privrednih aktivnosti i poboljšanja poslovanja privrednih društava</t>
  </si>
  <si>
    <t>Naziv potrošačke jedinice: Republički zavod za geološka istraživanja</t>
  </si>
  <si>
    <t>Naziv potrošačke jedinice: Ministarstvo poljoprivrede, šumarstva i vodoprivrede</t>
  </si>
  <si>
    <t>Subvencije nefinansijskim subjektima u oblasti šumarstva</t>
  </si>
  <si>
    <t>Naziv potrošačke jedinice: Republički hidrometeorološki zavod</t>
  </si>
  <si>
    <t>Naziv potrošačke jedinice: Agencija za agrarna plaćanja</t>
  </si>
  <si>
    <t>Naziv potrošačke jedinice: Ministarstvo saobraćaja i veza</t>
  </si>
  <si>
    <t xml:space="preserve">Subvencije JP "Pošte Srpske" </t>
  </si>
  <si>
    <t>Naziv potrošačke jedinice: Agencija za bezbjednost saobraćaja</t>
  </si>
  <si>
    <t>Naziv potrošačke jedinice: Ministarstvo privrede i preduzetništva</t>
  </si>
  <si>
    <t>Tekući grant - Podrška razvoju privrede i poboljšanja efikasnosti poslovanja i uvođenja novih tehnologija</t>
  </si>
  <si>
    <t>Tekući grant - Podrška učešću i organizaciji sajmova i manifestacija u svrhu razvoja privrede i preduzetništva</t>
  </si>
  <si>
    <t>Tekući grant za provođenje Strategije razvoja MSP, preduzetništva i uspostavljanja poslovnih zona</t>
  </si>
  <si>
    <t>Naziv potrošačke jedinice: Republički zavod za standardizaciju i metrologiju</t>
  </si>
  <si>
    <t>Naziv potrošačke jedinice: Ministarstvo trgovine i turizma</t>
  </si>
  <si>
    <t>Projekat "Naše je bolje"</t>
  </si>
  <si>
    <t>Tekući grant za zaštitu potrošača</t>
  </si>
  <si>
    <t>Tekući grant za pomoć stanovništvu</t>
  </si>
  <si>
    <t>Naziv potrošačke jedinice: Ministarstvo za prostorno uređenje, građevinarstvo i ekologiju</t>
  </si>
  <si>
    <t>Transferi opštinama za izradu prostorno - planske dokumentacije</t>
  </si>
  <si>
    <t>Naziv potrošačke jedinice: Republička direkcija za obnovu i izgradnju</t>
  </si>
  <si>
    <t>Naziv potrošačke jedinice: Ministarstvo rada i boračko-invalidske zaštite</t>
  </si>
  <si>
    <t>Tekuće doznake za unapređenje materijalnog položaja boraca sa navršenih 65 godina života</t>
  </si>
  <si>
    <t>Tekuće doznake za zaštitu žrtava torture</t>
  </si>
  <si>
    <t>Tekuće doznake PPB, RVI i CŽR - isplata jednokratne pomoći za troškove liječenja</t>
  </si>
  <si>
    <t>Tekuće doznake pružaocima usluga socijalne zaštite PPB, RVI i CŽR - Projekat banjske rehabilitacije</t>
  </si>
  <si>
    <t>Transfer Zavodu za zapošljavanje za podsticaj zapošljavanja i samozapošljavanja djece poginulih boraca, RVI i demobilisanih boraca Republike Srpske</t>
  </si>
  <si>
    <t>Transfer Zavodu za zapošljavanje - Program podrške privredi putem povrata uplaćenih poreza i doprinosa za novo zapošljavanje radnika</t>
  </si>
  <si>
    <t>Transfer Fondu za zdravstveno osiguranje za zdravstvenu zaštitu boraca, vojnih invalida, PPB i CŽR</t>
  </si>
  <si>
    <t>Transfer Agenciji za mirno rješavanje radnih sporova</t>
  </si>
  <si>
    <t>Izdaci za otplatu neizmirenih obaveza iz ranijih godina - godišnji borački dodatak, doznake za odlikovane borce i otpremnine po članu 182. Zakona o radu</t>
  </si>
  <si>
    <t>Naziv potrošačke jedinice: Fond za penzijsko i invalidsko osiguranje Republike Srpske</t>
  </si>
  <si>
    <t xml:space="preserve">Naziv potrošačke jedinice: Ministarstvo za evropske integracije i međunarodnu saradnju </t>
  </si>
  <si>
    <t>Transferi predstavništvima RS u inostranstvu</t>
  </si>
  <si>
    <t>Naziv potrošačke jedinice: Glavna služba za reviziju javnog sektora Republike Srpske</t>
  </si>
  <si>
    <t>Naziv potrošačke jedinice: Ministarstvo porodice, omladine i sporta</t>
  </si>
  <si>
    <t>Rashodi za implementaciju Strategije unapređenja podrške porodici u Republici Srpskoj</t>
  </si>
  <si>
    <t>Tekući grantovi za projekte podrške međunarodne saradnje i mobilnosti mladih</t>
  </si>
  <si>
    <t>Tekući grantovi za podršku aktivnostima i projektima za unapređenje i razvoj volontiranja</t>
  </si>
  <si>
    <t>Transfer Fondu za dječiju zaštitu - "Fond treće i četvrto dijete"</t>
  </si>
  <si>
    <t>Naziv potrošačke jedinice: Ostala budžetska potrošnja</t>
  </si>
  <si>
    <t>Broj potrošačke jedinice: 006</t>
  </si>
  <si>
    <t>Rashodi za usluge finansijskog posredovanja u svrhu provođenja Zakona o unutrašnjem dugu i Zakona o zaduživanju, dugu i garancijama</t>
  </si>
  <si>
    <t>Ostali rashodi po osnovu korišćenja roba i usluga - zapisnici Poreske uprave RS</t>
  </si>
  <si>
    <t>Transfer  unutar iste jedinice vlasti - fondu za saniranje posljedica usljed širenja zarazne bolesti - COVID 19</t>
  </si>
  <si>
    <t>Izdaci za otplatu dugova iz ranijeg perioda - odštetni zahtjevi po osnovu penzija</t>
  </si>
  <si>
    <t>Ukupno Ostala budžetska potrošnja:</t>
  </si>
  <si>
    <t>Naziv potrošačke jedinice: Unutrašnji dug</t>
  </si>
  <si>
    <t>Broj potrošačke jedinice: 003</t>
  </si>
  <si>
    <t>Rashodi po osnovu kamata na obveznice u zemlji emitovane za izmirenje obaveza po Zakonu o unutrašnjem dugu</t>
  </si>
  <si>
    <t>Izdaci za otplatu glavnice po obveznicama u zemlji emitovanim za izmirenje obaveza po Zakonu o unutrašnjem dugu</t>
  </si>
  <si>
    <t>Izdaci za gotovinske isplate za izmirenje obaveza verifikovanih u skladu sa Zakonom o unutrašnjem dugu</t>
  </si>
  <si>
    <t>Ukupno Unutrašnji dug:</t>
  </si>
  <si>
    <t>Naziv potrošačke jedinice: Ino dug</t>
  </si>
  <si>
    <t>Naziv potrošačke jedinice: Javne investicije</t>
  </si>
  <si>
    <t>Broj potrošačke jedinice: 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</si>
</sst>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_-* #,##0.00\ _€_-;\-* #,##0.00\ _€_-;_-* &quot;-&quot;??\ _€_-;_-@_-"/>
    <numFmt numFmtId="174" formatCode="#,##0.000"/>
    <numFmt numFmtId="175" formatCode="#,##0.00\ [$SEK]"/>
    <numFmt numFmtId="176" formatCode="0.000"/>
    <numFmt numFmtId="177" formatCode="General_)"/>
    <numFmt numFmtId="178" formatCode="[Black][&gt;0.05]#,##0.0;[Black][&lt;-0.05]\-#,##0.0;;"/>
    <numFmt numFmtId="179" formatCode="[Black][&gt;0.5]#,##0;[Black][&lt;-0.5]\-#,##0;;"/>
    <numFmt numFmtId="180" formatCode="#,##0_)"/>
  </numFmts>
  <fonts count="3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Time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1"/>
      <color theme="1"/>
      <name val="Calibri"/>
      <family val="2"/>
      <charset val="204"/>
      <scheme val="minor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indexed="10"/>
      <name val="Calibri"/>
      <family val="2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4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rgb="FFFFFFC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56">
    <xf numFmtId="0" fontId="0" fillId="0" borderId="0"/>
    <xf numFmtId="0" fontId="4" fillId="0" borderId="0"/>
    <xf numFmtId="0" fontId="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7" fillId="0" borderId="0"/>
    <xf numFmtId="0" fontId="8" fillId="0" borderId="0"/>
    <xf numFmtId="0" fontId="5" fillId="0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2" fontId="9" fillId="0" borderId="0" applyFont="0" applyFill="0" applyBorder="0" applyAlignment="0" applyProtection="0"/>
    <xf numFmtId="0" fontId="11" fillId="2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3" borderId="0" applyNumberFormat="0" applyBorder="0" applyAlignment="0" applyProtection="0"/>
    <xf numFmtId="0" fontId="12" fillId="17" borderId="0" applyNumberFormat="0" applyBorder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0" fontId="14" fillId="35" borderId="7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15" fillId="0" borderId="0">
      <alignment horizontal="right" vertical="top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2" fillId="0" borderId="11" applyNumberFormat="0" applyFill="0" applyAlignment="0" applyProtection="0"/>
    <xf numFmtId="0" fontId="23" fillId="36" borderId="0" applyNumberFormat="0" applyBorder="0" applyAlignment="0" applyProtection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6" fillId="0" borderId="0"/>
    <xf numFmtId="0" fontId="6" fillId="0" borderId="0"/>
    <xf numFmtId="177" fontId="24" fillId="0" borderId="0"/>
    <xf numFmtId="0" fontId="6" fillId="0" borderId="0"/>
    <xf numFmtId="0" fontId="6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24" fillId="0" borderId="0"/>
    <xf numFmtId="0" fontId="6" fillId="0" borderId="0"/>
    <xf numFmtId="0" fontId="6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6" fillId="0" borderId="0"/>
    <xf numFmtId="0" fontId="4" fillId="0" borderId="0"/>
    <xf numFmtId="0" fontId="4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6" fillId="34" borderId="13" applyNumberFormat="0" applyAlignment="0" applyProtection="0"/>
    <xf numFmtId="0" fontId="26" fillId="34" borderId="13" applyNumberFormat="0" applyAlignment="0" applyProtection="0"/>
    <xf numFmtId="0" fontId="26" fillId="34" borderId="13" applyNumberFormat="0" applyAlignment="0" applyProtection="0"/>
    <xf numFmtId="0" fontId="26" fillId="34" borderId="13" applyNumberFormat="0" applyAlignment="0" applyProtection="0"/>
    <xf numFmtId="0" fontId="26" fillId="34" borderId="13" applyNumberFormat="0" applyAlignment="0" applyProtection="0"/>
    <xf numFmtId="0" fontId="26" fillId="34" borderId="13" applyNumberFormat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27" fillId="0" borderId="0" applyFill="0" applyBorder="0" applyAlignment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39">
    <xf numFmtId="0" fontId="0" fillId="0" borderId="0" xfId="0"/>
    <xf numFmtId="0" fontId="32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 wrapText="1"/>
    </xf>
    <xf numFmtId="3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2" fillId="0" borderId="1" xfId="0" applyFont="1" applyFill="1" applyBorder="1" applyAlignment="1" applyProtection="1">
      <alignment vertical="center"/>
    </xf>
    <xf numFmtId="3" fontId="32" fillId="0" borderId="1" xfId="0" applyNumberFormat="1" applyFont="1" applyFill="1" applyBorder="1" applyAlignment="1" applyProtection="1">
      <alignment vertical="center" wrapText="1"/>
    </xf>
    <xf numFmtId="3" fontId="32" fillId="0" borderId="1" xfId="0" applyNumberFormat="1" applyFont="1" applyFill="1" applyBorder="1" applyAlignment="1" applyProtection="1">
      <alignment vertical="center"/>
    </xf>
    <xf numFmtId="3" fontId="32" fillId="0" borderId="2" xfId="0" applyNumberFormat="1" applyFont="1" applyFill="1" applyBorder="1" applyAlignment="1" applyProtection="1">
      <alignment horizontal="center" vertical="center" wrapText="1"/>
    </xf>
    <xf numFmtId="3" fontId="32" fillId="0" borderId="3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1" fontId="33" fillId="0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Fill="1" applyBorder="1" applyAlignment="1" applyProtection="1">
      <alignment horizontal="center" vertical="center" wrapText="1"/>
    </xf>
    <xf numFmtId="3" fontId="32" fillId="0" borderId="2" xfId="4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" fontId="32" fillId="0" borderId="0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left" vertical="center" wrapText="1"/>
    </xf>
    <xf numFmtId="3" fontId="32" fillId="0" borderId="0" xfId="0" applyNumberFormat="1" applyFont="1" applyFill="1" applyBorder="1" applyAlignment="1" applyProtection="1">
      <alignment horizontal="right" vertical="center"/>
    </xf>
    <xf numFmtId="0" fontId="32" fillId="0" borderId="0" xfId="0" applyFont="1" applyFill="1" applyBorder="1" applyAlignment="1">
      <alignment vertical="center" wrapText="1"/>
    </xf>
    <xf numFmtId="1" fontId="32" fillId="0" borderId="0" xfId="0" applyNumberFormat="1" applyFont="1" applyFill="1" applyBorder="1" applyAlignment="1" applyProtection="1">
      <alignment vertical="center"/>
    </xf>
    <xf numFmtId="1" fontId="32" fillId="0" borderId="0" xfId="0" applyNumberFormat="1" applyFont="1" applyFill="1" applyBorder="1" applyAlignment="1" applyProtection="1">
      <alignment vertical="center" wrapText="1"/>
    </xf>
    <xf numFmtId="3" fontId="32" fillId="0" borderId="0" xfId="0" applyNumberFormat="1" applyFont="1" applyFill="1" applyBorder="1" applyAlignment="1" applyProtection="1">
      <alignment horizontal="right" vertical="center" wrapText="1"/>
    </xf>
    <xf numFmtId="1" fontId="34" fillId="0" borderId="0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vertical="center" wrapText="1"/>
    </xf>
    <xf numFmtId="3" fontId="33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 applyProtection="1">
      <alignment horizontal="left" vertical="center"/>
    </xf>
    <xf numFmtId="1" fontId="33" fillId="0" borderId="0" xfId="0" applyNumberFormat="1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right" vertical="center" wrapText="1"/>
    </xf>
    <xf numFmtId="1" fontId="32" fillId="0" borderId="0" xfId="0" applyNumberFormat="1" applyFont="1" applyFill="1" applyBorder="1" applyAlignment="1" applyProtection="1">
      <alignment horizontal="left" vertical="center"/>
    </xf>
    <xf numFmtId="3" fontId="32" fillId="0" borderId="0" xfId="0" applyNumberFormat="1" applyFont="1" applyFill="1" applyBorder="1" applyAlignment="1">
      <alignment horizontal="right" vertical="center"/>
    </xf>
    <xf numFmtId="1" fontId="33" fillId="0" borderId="0" xfId="0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 wrapText="1"/>
    </xf>
    <xf numFmtId="1" fontId="32" fillId="0" borderId="0" xfId="0" applyNumberFormat="1" applyFont="1" applyFill="1" applyBorder="1" applyAlignment="1" applyProtection="1">
      <alignment horizontal="left" vertical="center" wrapText="1"/>
    </xf>
    <xf numFmtId="1" fontId="34" fillId="0" borderId="0" xfId="0" applyNumberFormat="1" applyFont="1" applyFill="1" applyBorder="1" applyAlignment="1" applyProtection="1">
      <alignment horizontal="left" vertical="center" wrapText="1"/>
    </xf>
    <xf numFmtId="2" fontId="34" fillId="0" borderId="0" xfId="0" applyNumberFormat="1" applyFont="1" applyFill="1" applyBorder="1" applyAlignment="1" applyProtection="1">
      <alignment horizontal="left" vertical="center" wrapText="1"/>
    </xf>
    <xf numFmtId="3" fontId="34" fillId="0" borderId="0" xfId="0" applyNumberFormat="1" applyFont="1" applyFill="1" applyBorder="1" applyAlignment="1" applyProtection="1">
      <alignment horizontal="right" vertical="center" wrapText="1"/>
    </xf>
    <xf numFmtId="1" fontId="33" fillId="0" borderId="0" xfId="0" applyNumberFormat="1" applyFont="1" applyFill="1" applyBorder="1" applyAlignment="1" applyProtection="1">
      <alignment vertical="center" wrapText="1"/>
    </xf>
    <xf numFmtId="3" fontId="33" fillId="0" borderId="0" xfId="0" applyNumberFormat="1" applyFont="1" applyFill="1" applyBorder="1" applyAlignment="1" applyProtection="1">
      <alignment horizontal="righ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2" fontId="33" fillId="0" borderId="0" xfId="0" applyNumberFormat="1" applyFont="1" applyFill="1" applyBorder="1" applyAlignment="1" applyProtection="1">
      <alignment horizontal="left" vertical="center" wrapText="1"/>
    </xf>
    <xf numFmtId="1" fontId="34" fillId="0" borderId="0" xfId="0" applyNumberFormat="1" applyFont="1" applyFill="1" applyBorder="1" applyAlignment="1" applyProtection="1">
      <alignment horizontal="left" vertical="center"/>
    </xf>
    <xf numFmtId="0" fontId="34" fillId="0" borderId="0" xfId="0" applyFont="1" applyFill="1" applyBorder="1" applyAlignment="1">
      <alignment vertical="center" wrapText="1"/>
    </xf>
    <xf numFmtId="1" fontId="33" fillId="0" borderId="2" xfId="0" applyNumberFormat="1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left" vertical="center" wrapText="1"/>
    </xf>
    <xf numFmtId="3" fontId="32" fillId="0" borderId="2" xfId="0" applyNumberFormat="1" applyFont="1" applyFill="1" applyBorder="1" applyAlignment="1" applyProtection="1">
      <alignment horizontal="right" vertical="center" wrapText="1"/>
    </xf>
    <xf numFmtId="1" fontId="33" fillId="0" borderId="0" xfId="0" applyNumberFormat="1" applyFont="1" applyFill="1" applyBorder="1" applyAlignment="1" applyProtection="1">
      <alignment horizontal="center" vertical="center"/>
    </xf>
    <xf numFmtId="2" fontId="32" fillId="0" borderId="0" xfId="0" applyNumberFormat="1" applyFont="1" applyFill="1" applyBorder="1" applyAlignment="1" applyProtection="1">
      <alignment horizontal="left" vertical="center" wrapText="1"/>
    </xf>
    <xf numFmtId="3" fontId="33" fillId="0" borderId="0" xfId="0" applyNumberFormat="1" applyFont="1" applyFill="1" applyBorder="1" applyAlignment="1" applyProtection="1">
      <alignment horizontal="right" vertical="center"/>
    </xf>
    <xf numFmtId="3" fontId="34" fillId="0" borderId="0" xfId="0" applyNumberFormat="1" applyFont="1" applyFill="1" applyBorder="1" applyAlignment="1" applyProtection="1">
      <alignment horizontal="right" vertical="center"/>
    </xf>
    <xf numFmtId="1" fontId="33" fillId="0" borderId="0" xfId="0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" fontId="32" fillId="0" borderId="2" xfId="0" applyNumberFormat="1" applyFont="1" applyFill="1" applyBorder="1" applyAlignment="1" applyProtection="1">
      <alignment horizontal="right" vertical="center"/>
    </xf>
    <xf numFmtId="1" fontId="32" fillId="0" borderId="2" xfId="0" applyNumberFormat="1" applyFont="1" applyFill="1" applyBorder="1" applyAlignment="1" applyProtection="1">
      <alignment horizontal="center" vertical="center"/>
    </xf>
    <xf numFmtId="1" fontId="33" fillId="0" borderId="0" xfId="2" applyNumberFormat="1" applyFont="1" applyFill="1" applyBorder="1" applyAlignment="1" applyProtection="1">
      <alignment vertical="center"/>
    </xf>
    <xf numFmtId="2" fontId="33" fillId="0" borderId="0" xfId="2" applyNumberFormat="1" applyFont="1" applyFill="1" applyBorder="1" applyAlignment="1" applyProtection="1">
      <alignment horizontal="left" vertical="center" wrapText="1"/>
    </xf>
    <xf numFmtId="1" fontId="32" fillId="0" borderId="3" xfId="0" applyNumberFormat="1" applyFont="1" applyFill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horizontal="left" vertical="center" wrapText="1"/>
    </xf>
    <xf numFmtId="3" fontId="32" fillId="0" borderId="3" xfId="0" applyNumberFormat="1" applyFont="1" applyFill="1" applyBorder="1" applyAlignment="1" applyProtection="1">
      <alignment horizontal="right" vertical="center"/>
    </xf>
    <xf numFmtId="0" fontId="33" fillId="0" borderId="0" xfId="2" applyFont="1" applyFill="1" applyBorder="1" applyAlignment="1" applyProtection="1">
      <alignment horizontal="left" vertical="center" wrapText="1"/>
    </xf>
    <xf numFmtId="0" fontId="33" fillId="0" borderId="3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3" fontId="33" fillId="0" borderId="0" xfId="0" applyNumberFormat="1" applyFont="1" applyFill="1" applyBorder="1" applyAlignment="1" applyProtection="1">
      <alignment horizontal="left" vertical="center" wrapText="1"/>
    </xf>
    <xf numFmtId="3" fontId="34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 applyProtection="1">
      <alignment horizontal="left" vertical="center"/>
    </xf>
    <xf numFmtId="0" fontId="33" fillId="0" borderId="0" xfId="0" applyFont="1" applyFill="1" applyBorder="1" applyAlignment="1" applyProtection="1">
      <alignment horizontal="right" vertical="center"/>
    </xf>
    <xf numFmtId="0" fontId="32" fillId="0" borderId="0" xfId="0" applyNumberFormat="1" applyFont="1" applyFill="1" applyBorder="1" applyAlignment="1" applyProtection="1">
      <alignment horizontal="left" vertical="center" wrapText="1"/>
    </xf>
    <xf numFmtId="4" fontId="32" fillId="0" borderId="0" xfId="0" applyNumberFormat="1" applyFont="1" applyFill="1" applyBorder="1" applyAlignment="1" applyProtection="1">
      <alignment horizontal="left" vertical="center" wrapText="1"/>
    </xf>
    <xf numFmtId="1" fontId="34" fillId="0" borderId="0" xfId="0" applyNumberFormat="1" applyFont="1" applyFill="1" applyBorder="1" applyAlignment="1" applyProtection="1">
      <alignment vertical="center"/>
    </xf>
    <xf numFmtId="1" fontId="33" fillId="0" borderId="0" xfId="0" applyNumberFormat="1" applyFont="1" applyFill="1" applyBorder="1" applyAlignment="1" applyProtection="1">
      <alignment horizontal="left" vertical="center" wrapText="1"/>
    </xf>
    <xf numFmtId="3" fontId="32" fillId="0" borderId="4" xfId="0" applyNumberFormat="1" applyFont="1" applyFill="1" applyBorder="1" applyAlignment="1" applyProtection="1">
      <alignment horizontal="right" vertical="center"/>
    </xf>
    <xf numFmtId="0" fontId="35" fillId="0" borderId="0" xfId="0" applyFont="1" applyFill="1" applyBorder="1" applyAlignment="1" applyProtection="1">
      <alignment horizontal="left" vertical="center" wrapText="1"/>
    </xf>
    <xf numFmtId="1" fontId="32" fillId="0" borderId="4" xfId="0" applyNumberFormat="1" applyFont="1" applyFill="1" applyBorder="1" applyAlignment="1" applyProtection="1">
      <alignment horizontal="center" vertical="center"/>
    </xf>
    <xf numFmtId="0" fontId="32" fillId="0" borderId="4" xfId="0" applyFont="1" applyFill="1" applyBorder="1" applyAlignment="1" applyProtection="1">
      <alignment horizontal="left" vertical="center" wrapText="1"/>
    </xf>
    <xf numFmtId="0" fontId="32" fillId="0" borderId="4" xfId="0" applyFont="1" applyFill="1" applyBorder="1" applyAlignment="1">
      <alignment vertical="center"/>
    </xf>
    <xf numFmtId="0" fontId="32" fillId="0" borderId="3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3" fillId="0" borderId="4" xfId="0" applyFont="1" applyFill="1" applyBorder="1" applyAlignment="1">
      <alignment horizontal="left" vertical="center"/>
    </xf>
    <xf numFmtId="3" fontId="34" fillId="0" borderId="0" xfId="2" applyNumberFormat="1" applyFont="1" applyFill="1" applyBorder="1" applyAlignment="1" applyProtection="1">
      <alignment horizontal="right" vertical="center"/>
    </xf>
    <xf numFmtId="0" fontId="32" fillId="0" borderId="0" xfId="4" applyFont="1" applyFill="1" applyBorder="1" applyAlignment="1" applyProtection="1">
      <alignment vertical="center"/>
    </xf>
    <xf numFmtId="0" fontId="32" fillId="0" borderId="0" xfId="4" applyFont="1" applyFill="1" applyBorder="1" applyAlignment="1" applyProtection="1">
      <alignment horizontal="left" vertical="center" wrapText="1"/>
    </xf>
    <xf numFmtId="0" fontId="33" fillId="0" borderId="0" xfId="4" applyFont="1" applyFill="1" applyBorder="1" applyAlignment="1" applyProtection="1">
      <alignment vertical="center"/>
    </xf>
    <xf numFmtId="0" fontId="33" fillId="0" borderId="0" xfId="4" applyFont="1" applyFill="1" applyBorder="1" applyAlignment="1" applyProtection="1">
      <alignment horizontal="center" vertical="center"/>
    </xf>
    <xf numFmtId="0" fontId="33" fillId="0" borderId="0" xfId="4" applyFont="1" applyFill="1" applyBorder="1" applyAlignment="1" applyProtection="1">
      <alignment vertical="center" wrapText="1"/>
    </xf>
    <xf numFmtId="3" fontId="33" fillId="0" borderId="0" xfId="4" applyNumberFormat="1" applyFont="1" applyFill="1" applyBorder="1" applyAlignment="1" applyProtection="1">
      <alignment vertical="center"/>
    </xf>
    <xf numFmtId="0" fontId="32" fillId="0" borderId="3" xfId="4" applyFont="1" applyFill="1" applyBorder="1" applyAlignment="1" applyProtection="1">
      <alignment horizontal="center" vertical="center" wrapText="1"/>
    </xf>
    <xf numFmtId="0" fontId="32" fillId="0" borderId="2" xfId="4" applyFont="1" applyFill="1" applyBorder="1" applyAlignment="1" applyProtection="1">
      <alignment horizontal="center" vertical="center" wrapText="1"/>
    </xf>
    <xf numFmtId="0" fontId="32" fillId="0" borderId="0" xfId="4" applyFont="1" applyFill="1" applyBorder="1" applyAlignment="1" applyProtection="1">
      <alignment horizontal="center" vertical="center" wrapText="1"/>
    </xf>
    <xf numFmtId="3" fontId="32" fillId="0" borderId="0" xfId="4" applyNumberFormat="1" applyFont="1" applyFill="1" applyBorder="1" applyAlignment="1" applyProtection="1">
      <alignment horizontal="right" vertical="center" wrapText="1"/>
    </xf>
    <xf numFmtId="0" fontId="33" fillId="0" borderId="0" xfId="4" applyFont="1" applyFill="1" applyBorder="1" applyAlignment="1" applyProtection="1">
      <alignment horizontal="right" vertical="center" wrapText="1"/>
    </xf>
    <xf numFmtId="0" fontId="33" fillId="0" borderId="0" xfId="4" applyFont="1" applyFill="1" applyBorder="1" applyAlignment="1" applyProtection="1">
      <alignment horizontal="left" vertical="center" wrapText="1"/>
    </xf>
    <xf numFmtId="3" fontId="33" fillId="0" borderId="0" xfId="4" applyNumberFormat="1" applyFont="1" applyFill="1" applyBorder="1" applyAlignment="1" applyProtection="1">
      <alignment horizontal="right" vertical="center" wrapText="1"/>
    </xf>
    <xf numFmtId="1" fontId="33" fillId="2" borderId="3" xfId="0" applyNumberFormat="1" applyFont="1" applyFill="1" applyBorder="1" applyAlignment="1" applyProtection="1">
      <alignment horizontal="center" vertical="center"/>
    </xf>
    <xf numFmtId="0" fontId="32" fillId="2" borderId="3" xfId="0" applyFont="1" applyFill="1" applyBorder="1" applyAlignment="1" applyProtection="1">
      <alignment horizontal="left" vertical="center" wrapText="1"/>
    </xf>
    <xf numFmtId="3" fontId="32" fillId="2" borderId="3" xfId="0" applyNumberFormat="1" applyFont="1" applyFill="1" applyBorder="1" applyAlignment="1" applyProtection="1">
      <alignment horizontal="right" vertical="center" wrapText="1"/>
    </xf>
    <xf numFmtId="0" fontId="32" fillId="2" borderId="0" xfId="4" applyFont="1" applyFill="1" applyBorder="1" applyAlignment="1" applyProtection="1">
      <alignment vertical="center"/>
    </xf>
    <xf numFmtId="0" fontId="32" fillId="0" borderId="0" xfId="4" applyFont="1" applyFill="1" applyBorder="1" applyAlignment="1" applyProtection="1">
      <alignment horizontal="right" vertical="center" wrapText="1"/>
    </xf>
    <xf numFmtId="0" fontId="33" fillId="0" borderId="0" xfId="0" applyFont="1" applyFill="1" applyBorder="1" applyAlignment="1" applyProtection="1">
      <alignment horizontal="left" vertical="center"/>
    </xf>
    <xf numFmtId="0" fontId="32" fillId="0" borderId="0" xfId="1" applyFont="1" applyFill="1" applyBorder="1" applyProtection="1"/>
    <xf numFmtId="0" fontId="33" fillId="0" borderId="0" xfId="1" applyFont="1" applyFill="1" applyBorder="1" applyAlignment="1" applyProtection="1">
      <alignment wrapText="1"/>
    </xf>
    <xf numFmtId="3" fontId="32" fillId="0" borderId="0" xfId="1" applyNumberFormat="1" applyFont="1" applyFill="1" applyBorder="1" applyAlignment="1" applyProtection="1">
      <alignment horizontal="right" wrapText="1"/>
    </xf>
    <xf numFmtId="0" fontId="33" fillId="0" borderId="0" xfId="1" applyFont="1" applyFill="1" applyBorder="1" applyProtection="1"/>
    <xf numFmtId="0" fontId="32" fillId="0" borderId="0" xfId="1" applyFont="1" applyFill="1" applyBorder="1" applyAlignment="1" applyProtection="1">
      <alignment vertical="center"/>
    </xf>
    <xf numFmtId="0" fontId="32" fillId="0" borderId="0" xfId="1" applyFont="1" applyFill="1" applyBorder="1" applyAlignment="1" applyProtection="1">
      <alignment vertical="center" wrapText="1"/>
    </xf>
    <xf numFmtId="3" fontId="32" fillId="0" borderId="0" xfId="1" applyNumberFormat="1" applyFont="1" applyFill="1" applyBorder="1" applyAlignment="1" applyProtection="1">
      <alignment horizontal="right" vertical="center" wrapText="1"/>
    </xf>
    <xf numFmtId="0" fontId="32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Border="1" applyAlignment="1" applyProtection="1">
      <alignment horizontal="center" vertical="center" wrapText="1"/>
    </xf>
    <xf numFmtId="0" fontId="32" fillId="0" borderId="0" xfId="1" applyFont="1" applyFill="1" applyBorder="1" applyAlignment="1" applyProtection="1">
      <alignment horizontal="left" vertical="center" wrapText="1"/>
    </xf>
    <xf numFmtId="0" fontId="34" fillId="0" borderId="0" xfId="1" applyFont="1" applyFill="1" applyBorder="1" applyAlignment="1" applyProtection="1">
      <alignment horizontal="left" vertical="center" wrapText="1"/>
    </xf>
    <xf numFmtId="3" fontId="34" fillId="0" borderId="0" xfId="1" applyNumberFormat="1" applyFont="1" applyFill="1" applyBorder="1" applyAlignment="1" applyProtection="1">
      <alignment horizontal="right" vertical="center" wrapText="1"/>
    </xf>
    <xf numFmtId="0" fontId="33" fillId="0" borderId="0" xfId="1" quotePrefix="1" applyFont="1" applyFill="1" applyBorder="1" applyAlignment="1" applyProtection="1">
      <alignment horizontal="right" vertical="center"/>
    </xf>
    <xf numFmtId="0" fontId="33" fillId="0" borderId="0" xfId="1" applyFont="1" applyFill="1" applyBorder="1" applyAlignment="1" applyProtection="1">
      <alignment horizontal="left" vertical="center" wrapText="1"/>
    </xf>
    <xf numFmtId="3" fontId="33" fillId="0" borderId="0" xfId="1" quotePrefix="1" applyNumberFormat="1" applyFont="1" applyFill="1" applyBorder="1" applyAlignment="1" applyProtection="1">
      <alignment horizontal="right" vertical="center" wrapText="1"/>
    </xf>
    <xf numFmtId="0" fontId="33" fillId="0" borderId="0" xfId="1" applyFont="1" applyFill="1" applyBorder="1" applyAlignment="1" applyProtection="1">
      <alignment vertical="center" wrapText="1"/>
    </xf>
    <xf numFmtId="0" fontId="34" fillId="0" borderId="0" xfId="1" quotePrefix="1" applyFont="1" applyFill="1" applyBorder="1" applyAlignment="1" applyProtection="1">
      <alignment horizontal="left" vertical="center"/>
    </xf>
    <xf numFmtId="0" fontId="34" fillId="0" borderId="0" xfId="1" applyFont="1" applyFill="1" applyBorder="1" applyAlignment="1" applyProtection="1">
      <alignment vertical="center" wrapText="1"/>
    </xf>
    <xf numFmtId="3" fontId="34" fillId="0" borderId="0" xfId="1" quotePrefix="1" applyNumberFormat="1" applyFont="1" applyFill="1" applyBorder="1" applyAlignment="1" applyProtection="1">
      <alignment horizontal="right" vertical="center" wrapText="1"/>
    </xf>
    <xf numFmtId="0" fontId="34" fillId="0" borderId="0" xfId="1" applyFont="1" applyFill="1" applyBorder="1" applyProtection="1"/>
    <xf numFmtId="0" fontId="32" fillId="0" borderId="0" xfId="1" quotePrefix="1" applyFont="1" applyFill="1" applyBorder="1" applyAlignment="1" applyProtection="1">
      <alignment horizontal="left" vertical="center"/>
    </xf>
    <xf numFmtId="3" fontId="32" fillId="0" borderId="0" xfId="1" quotePrefix="1" applyNumberFormat="1" applyFont="1" applyFill="1" applyBorder="1" applyAlignment="1" applyProtection="1">
      <alignment horizontal="right" vertical="center" wrapText="1"/>
    </xf>
    <xf numFmtId="0" fontId="33" fillId="0" borderId="0" xfId="1" applyFont="1" applyFill="1" applyBorder="1" applyAlignment="1" applyProtection="1">
      <alignment horizontal="right" vertical="center"/>
    </xf>
    <xf numFmtId="3" fontId="33" fillId="0" borderId="0" xfId="1" applyNumberFormat="1" applyFont="1" applyFill="1" applyBorder="1" applyAlignment="1" applyProtection="1">
      <alignment horizontal="right" vertical="center" wrapText="1"/>
    </xf>
    <xf numFmtId="0" fontId="34" fillId="0" borderId="0" xfId="1" quotePrefix="1" applyFont="1" applyFill="1" applyBorder="1" applyAlignment="1" applyProtection="1">
      <alignment horizontal="left" vertical="center" wrapText="1"/>
    </xf>
    <xf numFmtId="0" fontId="33" fillId="0" borderId="0" xfId="1" applyFont="1" applyFill="1" applyBorder="1" applyAlignment="1" applyProtection="1">
      <alignment vertical="center"/>
    </xf>
    <xf numFmtId="0" fontId="34" fillId="0" borderId="0" xfId="1" applyFont="1" applyFill="1" applyBorder="1" applyAlignment="1" applyProtection="1">
      <alignment horizontal="left" vertical="center"/>
    </xf>
    <xf numFmtId="0" fontId="32" fillId="2" borderId="0" xfId="1" applyFont="1" applyFill="1" applyBorder="1" applyProtection="1"/>
    <xf numFmtId="1" fontId="33" fillId="0" borderId="0" xfId="0" applyNumberFormat="1" applyFont="1" applyFill="1" applyBorder="1" applyAlignment="1" applyProtection="1">
      <alignment horizontal="right" vertical="center" wrapText="1"/>
    </xf>
    <xf numFmtId="0" fontId="33" fillId="2" borderId="0" xfId="0" applyFont="1" applyFill="1" applyBorder="1" applyAlignment="1">
      <alignment vertical="center" wrapText="1"/>
    </xf>
    <xf numFmtId="1" fontId="33" fillId="2" borderId="0" xfId="0" applyNumberFormat="1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left" vertical="center" wrapText="1"/>
    </xf>
    <xf numFmtId="3" fontId="32" fillId="2" borderId="0" xfId="0" applyNumberFormat="1" applyFont="1" applyFill="1" applyBorder="1" applyAlignment="1" applyProtection="1">
      <alignment horizontal="right" vertical="center" wrapText="1"/>
    </xf>
    <xf numFmtId="0" fontId="34" fillId="0" borderId="0" xfId="4" applyFont="1" applyFill="1" applyBorder="1" applyAlignment="1" applyProtection="1">
      <alignment horizontal="left" vertical="center" wrapText="1"/>
    </xf>
    <xf numFmtId="3" fontId="34" fillId="0" borderId="0" xfId="4" applyNumberFormat="1" applyFont="1" applyFill="1" applyBorder="1" applyAlignment="1" applyProtection="1">
      <alignment horizontal="right" vertical="center" wrapText="1"/>
    </xf>
    <xf numFmtId="0" fontId="34" fillId="0" borderId="0" xfId="4" applyFont="1" applyFill="1" applyBorder="1" applyAlignment="1" applyProtection="1">
      <alignment vertical="center"/>
    </xf>
    <xf numFmtId="0" fontId="33" fillId="0" borderId="0" xfId="4" applyFont="1" applyFill="1" applyBorder="1" applyAlignment="1" applyProtection="1">
      <alignment horizontal="right" vertical="center"/>
    </xf>
    <xf numFmtId="0" fontId="32" fillId="0" borderId="4" xfId="4" applyFont="1" applyFill="1" applyBorder="1" applyAlignment="1" applyProtection="1">
      <alignment horizontal="center" vertical="center" wrapText="1"/>
    </xf>
    <xf numFmtId="1" fontId="33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left" vertical="center" wrapText="1"/>
    </xf>
  </cellXfs>
  <cellStyles count="4156">
    <cellStyle name="1 indent" xfId="11"/>
    <cellStyle name="2 indents" xfId="12"/>
    <cellStyle name="20% - Accent1 2" xfId="13"/>
    <cellStyle name="20% - Accent1 2 2" xfId="14"/>
    <cellStyle name="20% - Accent1 3" xfId="15"/>
    <cellStyle name="20% - Accent1 3 2" xfId="16"/>
    <cellStyle name="20% - Accent1 3 2 2" xfId="17"/>
    <cellStyle name="20% - Accent1 3 2 2 2" xfId="18"/>
    <cellStyle name="20% - Accent1 3 2 2 2 2" xfId="19"/>
    <cellStyle name="20% - Accent1 3 2 2 2 2 2" xfId="20"/>
    <cellStyle name="20% - Accent1 3 2 2 2 2 3" xfId="21"/>
    <cellStyle name="20% - Accent1 3 2 2 2 3" xfId="22"/>
    <cellStyle name="20% - Accent1 3 2 2 2 4" xfId="23"/>
    <cellStyle name="20% - Accent1 3 2 2 3" xfId="24"/>
    <cellStyle name="20% - Accent1 3 2 2 3 2" xfId="25"/>
    <cellStyle name="20% - Accent1 3 2 2 3 3" xfId="26"/>
    <cellStyle name="20% - Accent1 3 2 2 4" xfId="27"/>
    <cellStyle name="20% - Accent1 3 2 2 5" xfId="28"/>
    <cellStyle name="20% - Accent1 3 2 3" xfId="29"/>
    <cellStyle name="20% - Accent1 3 2 3 2" xfId="30"/>
    <cellStyle name="20% - Accent1 3 2 3 2 2" xfId="31"/>
    <cellStyle name="20% - Accent1 3 2 3 2 3" xfId="32"/>
    <cellStyle name="20% - Accent1 3 2 3 3" xfId="33"/>
    <cellStyle name="20% - Accent1 3 2 3 4" xfId="34"/>
    <cellStyle name="20% - Accent1 3 2 4" xfId="35"/>
    <cellStyle name="20% - Accent1 3 2 4 2" xfId="36"/>
    <cellStyle name="20% - Accent1 3 2 4 3" xfId="37"/>
    <cellStyle name="20% - Accent1 3 2 5" xfId="38"/>
    <cellStyle name="20% - Accent1 3 2 6" xfId="39"/>
    <cellStyle name="20% - Accent1 3 3" xfId="40"/>
    <cellStyle name="20% - Accent1 3 3 2" xfId="41"/>
    <cellStyle name="20% - Accent1 3 3 2 2" xfId="42"/>
    <cellStyle name="20% - Accent1 3 3 2 2 2" xfId="43"/>
    <cellStyle name="20% - Accent1 3 3 2 2 3" xfId="44"/>
    <cellStyle name="20% - Accent1 3 3 2 3" xfId="45"/>
    <cellStyle name="20% - Accent1 3 3 2 4" xfId="46"/>
    <cellStyle name="20% - Accent1 3 3 3" xfId="47"/>
    <cellStyle name="20% - Accent1 3 3 3 2" xfId="48"/>
    <cellStyle name="20% - Accent1 3 3 3 3" xfId="49"/>
    <cellStyle name="20% - Accent1 3 3 4" xfId="50"/>
    <cellStyle name="20% - Accent1 3 3 5" xfId="51"/>
    <cellStyle name="20% - Accent1 3 4" xfId="52"/>
    <cellStyle name="20% - Accent1 3 4 2" xfId="53"/>
    <cellStyle name="20% - Accent1 3 4 2 2" xfId="54"/>
    <cellStyle name="20% - Accent1 3 4 2 3" xfId="55"/>
    <cellStyle name="20% - Accent1 3 4 3" xfId="56"/>
    <cellStyle name="20% - Accent1 3 4 4" xfId="57"/>
    <cellStyle name="20% - Accent1 3 5" xfId="58"/>
    <cellStyle name="20% - Accent1 3 5 2" xfId="59"/>
    <cellStyle name="20% - Accent1 3 5 3" xfId="60"/>
    <cellStyle name="20% - Accent1 3 6" xfId="61"/>
    <cellStyle name="20% - Accent1 3 7" xfId="62"/>
    <cellStyle name="20% - Accent1 4" xfId="63"/>
    <cellStyle name="20% - Accent1 4 2" xfId="64"/>
    <cellStyle name="20% - Accent1 4 2 2" xfId="65"/>
    <cellStyle name="20% - Accent1 4 2 2 2" xfId="66"/>
    <cellStyle name="20% - Accent1 4 2 2 2 2" xfId="67"/>
    <cellStyle name="20% - Accent1 4 2 2 2 3" xfId="68"/>
    <cellStyle name="20% - Accent1 4 2 2 3" xfId="69"/>
    <cellStyle name="20% - Accent1 4 2 2 4" xfId="70"/>
    <cellStyle name="20% - Accent1 4 2 3" xfId="71"/>
    <cellStyle name="20% - Accent1 4 2 3 2" xfId="72"/>
    <cellStyle name="20% - Accent1 4 2 3 3" xfId="73"/>
    <cellStyle name="20% - Accent1 4 2 4" xfId="74"/>
    <cellStyle name="20% - Accent1 4 2 5" xfId="75"/>
    <cellStyle name="20% - Accent1 4 3" xfId="76"/>
    <cellStyle name="20% - Accent1 4 3 2" xfId="77"/>
    <cellStyle name="20% - Accent1 4 3 2 2" xfId="78"/>
    <cellStyle name="20% - Accent1 4 3 2 3" xfId="79"/>
    <cellStyle name="20% - Accent1 4 3 3" xfId="80"/>
    <cellStyle name="20% - Accent1 4 3 4" xfId="81"/>
    <cellStyle name="20% - Accent1 4 4" xfId="82"/>
    <cellStyle name="20% - Accent1 4 4 2" xfId="83"/>
    <cellStyle name="20% - Accent1 4 4 3" xfId="84"/>
    <cellStyle name="20% - Accent1 4 5" xfId="85"/>
    <cellStyle name="20% - Accent1 4 6" xfId="86"/>
    <cellStyle name="20% - Accent1 5" xfId="87"/>
    <cellStyle name="20% - Accent1 5 2" xfId="88"/>
    <cellStyle name="20% - Accent1 5 2 2" xfId="89"/>
    <cellStyle name="20% - Accent1 5 2 2 2" xfId="90"/>
    <cellStyle name="20% - Accent1 5 2 2 2 2" xfId="91"/>
    <cellStyle name="20% - Accent1 5 2 2 2 3" xfId="92"/>
    <cellStyle name="20% - Accent1 5 2 2 3" xfId="93"/>
    <cellStyle name="20% - Accent1 5 2 2 4" xfId="94"/>
    <cellStyle name="20% - Accent1 5 2 3" xfId="95"/>
    <cellStyle name="20% - Accent1 5 2 3 2" xfId="96"/>
    <cellStyle name="20% - Accent1 5 2 3 3" xfId="97"/>
    <cellStyle name="20% - Accent1 5 2 4" xfId="98"/>
    <cellStyle name="20% - Accent1 5 2 5" xfId="99"/>
    <cellStyle name="20% - Accent1 5 3" xfId="100"/>
    <cellStyle name="20% - Accent1 5 3 2" xfId="101"/>
    <cellStyle name="20% - Accent1 5 3 2 2" xfId="102"/>
    <cellStyle name="20% - Accent1 5 3 2 3" xfId="103"/>
    <cellStyle name="20% - Accent1 5 3 3" xfId="104"/>
    <cellStyle name="20% - Accent1 5 3 4" xfId="105"/>
    <cellStyle name="20% - Accent1 5 4" xfId="106"/>
    <cellStyle name="20% - Accent1 5 4 2" xfId="107"/>
    <cellStyle name="20% - Accent1 5 4 3" xfId="108"/>
    <cellStyle name="20% - Accent1 5 5" xfId="109"/>
    <cellStyle name="20% - Accent1 5 6" xfId="110"/>
    <cellStyle name="20% - Accent1 6" xfId="111"/>
    <cellStyle name="20% - Accent1 6 2" xfId="112"/>
    <cellStyle name="20% - Accent1 6 2 2" xfId="113"/>
    <cellStyle name="20% - Accent1 6 2 2 2" xfId="114"/>
    <cellStyle name="20% - Accent1 6 2 2 3" xfId="115"/>
    <cellStyle name="20% - Accent1 6 2 3" xfId="116"/>
    <cellStyle name="20% - Accent1 6 2 4" xfId="117"/>
    <cellStyle name="20% - Accent1 6 3" xfId="118"/>
    <cellStyle name="20% - Accent1 6 3 2" xfId="119"/>
    <cellStyle name="20% - Accent1 6 3 3" xfId="120"/>
    <cellStyle name="20% - Accent1 6 4" xfId="121"/>
    <cellStyle name="20% - Accent1 6 5" xfId="122"/>
    <cellStyle name="20% - Accent2 2" xfId="123"/>
    <cellStyle name="20% - Accent2 2 2" xfId="124"/>
    <cellStyle name="20% - Accent2 3" xfId="125"/>
    <cellStyle name="20% - Accent2 3 2" xfId="126"/>
    <cellStyle name="20% - Accent2 3 2 2" xfId="127"/>
    <cellStyle name="20% - Accent2 3 2 2 2" xfId="128"/>
    <cellStyle name="20% - Accent2 3 2 2 2 2" xfId="129"/>
    <cellStyle name="20% - Accent2 3 2 2 2 2 2" xfId="130"/>
    <cellStyle name="20% - Accent2 3 2 2 2 2 3" xfId="131"/>
    <cellStyle name="20% - Accent2 3 2 2 2 3" xfId="132"/>
    <cellStyle name="20% - Accent2 3 2 2 2 4" xfId="133"/>
    <cellStyle name="20% - Accent2 3 2 2 3" xfId="134"/>
    <cellStyle name="20% - Accent2 3 2 2 3 2" xfId="135"/>
    <cellStyle name="20% - Accent2 3 2 2 3 3" xfId="136"/>
    <cellStyle name="20% - Accent2 3 2 2 4" xfId="137"/>
    <cellStyle name="20% - Accent2 3 2 2 5" xfId="138"/>
    <cellStyle name="20% - Accent2 3 2 3" xfId="139"/>
    <cellStyle name="20% - Accent2 3 2 3 2" xfId="140"/>
    <cellStyle name="20% - Accent2 3 2 3 2 2" xfId="141"/>
    <cellStyle name="20% - Accent2 3 2 3 2 3" xfId="142"/>
    <cellStyle name="20% - Accent2 3 2 3 3" xfId="143"/>
    <cellStyle name="20% - Accent2 3 2 3 4" xfId="144"/>
    <cellStyle name="20% - Accent2 3 2 4" xfId="145"/>
    <cellStyle name="20% - Accent2 3 2 4 2" xfId="146"/>
    <cellStyle name="20% - Accent2 3 2 4 3" xfId="147"/>
    <cellStyle name="20% - Accent2 3 2 5" xfId="148"/>
    <cellStyle name="20% - Accent2 3 2 6" xfId="149"/>
    <cellStyle name="20% - Accent2 3 3" xfId="150"/>
    <cellStyle name="20% - Accent2 3 3 2" xfId="151"/>
    <cellStyle name="20% - Accent2 3 3 2 2" xfId="152"/>
    <cellStyle name="20% - Accent2 3 3 2 2 2" xfId="153"/>
    <cellStyle name="20% - Accent2 3 3 2 2 3" xfId="154"/>
    <cellStyle name="20% - Accent2 3 3 2 3" xfId="155"/>
    <cellStyle name="20% - Accent2 3 3 2 4" xfId="156"/>
    <cellStyle name="20% - Accent2 3 3 3" xfId="157"/>
    <cellStyle name="20% - Accent2 3 3 3 2" xfId="158"/>
    <cellStyle name="20% - Accent2 3 3 3 3" xfId="159"/>
    <cellStyle name="20% - Accent2 3 3 4" xfId="160"/>
    <cellStyle name="20% - Accent2 3 3 5" xfId="161"/>
    <cellStyle name="20% - Accent2 3 4" xfId="162"/>
    <cellStyle name="20% - Accent2 3 4 2" xfId="163"/>
    <cellStyle name="20% - Accent2 3 4 2 2" xfId="164"/>
    <cellStyle name="20% - Accent2 3 4 2 3" xfId="165"/>
    <cellStyle name="20% - Accent2 3 4 3" xfId="166"/>
    <cellStyle name="20% - Accent2 3 4 4" xfId="167"/>
    <cellStyle name="20% - Accent2 3 5" xfId="168"/>
    <cellStyle name="20% - Accent2 3 5 2" xfId="169"/>
    <cellStyle name="20% - Accent2 3 5 3" xfId="170"/>
    <cellStyle name="20% - Accent2 3 6" xfId="171"/>
    <cellStyle name="20% - Accent2 3 7" xfId="172"/>
    <cellStyle name="20% - Accent2 4" xfId="173"/>
    <cellStyle name="20% - Accent2 4 2" xfId="174"/>
    <cellStyle name="20% - Accent2 4 2 2" xfId="175"/>
    <cellStyle name="20% - Accent2 4 2 2 2" xfId="176"/>
    <cellStyle name="20% - Accent2 4 2 2 2 2" xfId="177"/>
    <cellStyle name="20% - Accent2 4 2 2 2 3" xfId="178"/>
    <cellStyle name="20% - Accent2 4 2 2 3" xfId="179"/>
    <cellStyle name="20% - Accent2 4 2 2 4" xfId="180"/>
    <cellStyle name="20% - Accent2 4 2 3" xfId="181"/>
    <cellStyle name="20% - Accent2 4 2 3 2" xfId="182"/>
    <cellStyle name="20% - Accent2 4 2 3 3" xfId="183"/>
    <cellStyle name="20% - Accent2 4 2 4" xfId="184"/>
    <cellStyle name="20% - Accent2 4 2 5" xfId="185"/>
    <cellStyle name="20% - Accent2 4 3" xfId="186"/>
    <cellStyle name="20% - Accent2 4 3 2" xfId="187"/>
    <cellStyle name="20% - Accent2 4 3 2 2" xfId="188"/>
    <cellStyle name="20% - Accent2 4 3 2 3" xfId="189"/>
    <cellStyle name="20% - Accent2 4 3 3" xfId="190"/>
    <cellStyle name="20% - Accent2 4 3 4" xfId="191"/>
    <cellStyle name="20% - Accent2 4 4" xfId="192"/>
    <cellStyle name="20% - Accent2 4 4 2" xfId="193"/>
    <cellStyle name="20% - Accent2 4 4 3" xfId="194"/>
    <cellStyle name="20% - Accent2 4 5" xfId="195"/>
    <cellStyle name="20% - Accent2 4 6" xfId="196"/>
    <cellStyle name="20% - Accent2 5" xfId="197"/>
    <cellStyle name="20% - Accent2 5 2" xfId="198"/>
    <cellStyle name="20% - Accent2 5 2 2" xfId="199"/>
    <cellStyle name="20% - Accent2 5 2 2 2" xfId="200"/>
    <cellStyle name="20% - Accent2 5 2 2 2 2" xfId="201"/>
    <cellStyle name="20% - Accent2 5 2 2 2 3" xfId="202"/>
    <cellStyle name="20% - Accent2 5 2 2 3" xfId="203"/>
    <cellStyle name="20% - Accent2 5 2 2 4" xfId="204"/>
    <cellStyle name="20% - Accent2 5 2 3" xfId="205"/>
    <cellStyle name="20% - Accent2 5 2 3 2" xfId="206"/>
    <cellStyle name="20% - Accent2 5 2 3 3" xfId="207"/>
    <cellStyle name="20% - Accent2 5 2 4" xfId="208"/>
    <cellStyle name="20% - Accent2 5 2 5" xfId="209"/>
    <cellStyle name="20% - Accent2 5 3" xfId="210"/>
    <cellStyle name="20% - Accent2 5 3 2" xfId="211"/>
    <cellStyle name="20% - Accent2 5 3 2 2" xfId="212"/>
    <cellStyle name="20% - Accent2 5 3 2 3" xfId="213"/>
    <cellStyle name="20% - Accent2 5 3 3" xfId="214"/>
    <cellStyle name="20% - Accent2 5 3 4" xfId="215"/>
    <cellStyle name="20% - Accent2 5 4" xfId="216"/>
    <cellStyle name="20% - Accent2 5 4 2" xfId="217"/>
    <cellStyle name="20% - Accent2 5 4 3" xfId="218"/>
    <cellStyle name="20% - Accent2 5 5" xfId="219"/>
    <cellStyle name="20% - Accent2 5 6" xfId="220"/>
    <cellStyle name="20% - Accent2 6" xfId="221"/>
    <cellStyle name="20% - Accent2 6 2" xfId="222"/>
    <cellStyle name="20% - Accent2 6 2 2" xfId="223"/>
    <cellStyle name="20% - Accent2 6 2 2 2" xfId="224"/>
    <cellStyle name="20% - Accent2 6 2 2 3" xfId="225"/>
    <cellStyle name="20% - Accent2 6 2 3" xfId="226"/>
    <cellStyle name="20% - Accent2 6 2 4" xfId="227"/>
    <cellStyle name="20% - Accent2 6 3" xfId="228"/>
    <cellStyle name="20% - Accent2 6 3 2" xfId="229"/>
    <cellStyle name="20% - Accent2 6 3 3" xfId="230"/>
    <cellStyle name="20% - Accent2 6 4" xfId="231"/>
    <cellStyle name="20% - Accent2 6 5" xfId="232"/>
    <cellStyle name="20% - Accent3 2" xfId="233"/>
    <cellStyle name="20% - Accent3 2 2" xfId="234"/>
    <cellStyle name="20% - Accent3 3" xfId="235"/>
    <cellStyle name="20% - Accent3 3 2" xfId="236"/>
    <cellStyle name="20% - Accent3 3 2 2" xfId="237"/>
    <cellStyle name="20% - Accent3 3 2 2 2" xfId="238"/>
    <cellStyle name="20% - Accent3 3 2 2 2 2" xfId="239"/>
    <cellStyle name="20% - Accent3 3 2 2 2 2 2" xfId="240"/>
    <cellStyle name="20% - Accent3 3 2 2 2 2 3" xfId="241"/>
    <cellStyle name="20% - Accent3 3 2 2 2 3" xfId="242"/>
    <cellStyle name="20% - Accent3 3 2 2 2 4" xfId="243"/>
    <cellStyle name="20% - Accent3 3 2 2 3" xfId="244"/>
    <cellStyle name="20% - Accent3 3 2 2 3 2" xfId="245"/>
    <cellStyle name="20% - Accent3 3 2 2 3 3" xfId="246"/>
    <cellStyle name="20% - Accent3 3 2 2 4" xfId="247"/>
    <cellStyle name="20% - Accent3 3 2 2 5" xfId="248"/>
    <cellStyle name="20% - Accent3 3 2 3" xfId="249"/>
    <cellStyle name="20% - Accent3 3 2 3 2" xfId="250"/>
    <cellStyle name="20% - Accent3 3 2 3 2 2" xfId="251"/>
    <cellStyle name="20% - Accent3 3 2 3 2 3" xfId="252"/>
    <cellStyle name="20% - Accent3 3 2 3 3" xfId="253"/>
    <cellStyle name="20% - Accent3 3 2 3 4" xfId="254"/>
    <cellStyle name="20% - Accent3 3 2 4" xfId="255"/>
    <cellStyle name="20% - Accent3 3 2 4 2" xfId="256"/>
    <cellStyle name="20% - Accent3 3 2 4 3" xfId="257"/>
    <cellStyle name="20% - Accent3 3 2 5" xfId="258"/>
    <cellStyle name="20% - Accent3 3 2 6" xfId="259"/>
    <cellStyle name="20% - Accent3 3 3" xfId="260"/>
    <cellStyle name="20% - Accent3 3 3 2" xfId="261"/>
    <cellStyle name="20% - Accent3 3 3 2 2" xfId="262"/>
    <cellStyle name="20% - Accent3 3 3 2 2 2" xfId="263"/>
    <cellStyle name="20% - Accent3 3 3 2 2 3" xfId="264"/>
    <cellStyle name="20% - Accent3 3 3 2 3" xfId="265"/>
    <cellStyle name="20% - Accent3 3 3 2 4" xfId="266"/>
    <cellStyle name="20% - Accent3 3 3 3" xfId="267"/>
    <cellStyle name="20% - Accent3 3 3 3 2" xfId="268"/>
    <cellStyle name="20% - Accent3 3 3 3 3" xfId="269"/>
    <cellStyle name="20% - Accent3 3 3 4" xfId="270"/>
    <cellStyle name="20% - Accent3 3 3 5" xfId="271"/>
    <cellStyle name="20% - Accent3 3 4" xfId="272"/>
    <cellStyle name="20% - Accent3 3 4 2" xfId="273"/>
    <cellStyle name="20% - Accent3 3 4 2 2" xfId="274"/>
    <cellStyle name="20% - Accent3 3 4 2 3" xfId="275"/>
    <cellStyle name="20% - Accent3 3 4 3" xfId="276"/>
    <cellStyle name="20% - Accent3 3 4 4" xfId="277"/>
    <cellStyle name="20% - Accent3 3 5" xfId="278"/>
    <cellStyle name="20% - Accent3 3 5 2" xfId="279"/>
    <cellStyle name="20% - Accent3 3 5 3" xfId="280"/>
    <cellStyle name="20% - Accent3 3 6" xfId="281"/>
    <cellStyle name="20% - Accent3 3 7" xfId="282"/>
    <cellStyle name="20% - Accent3 4" xfId="283"/>
    <cellStyle name="20% - Accent3 4 2" xfId="284"/>
    <cellStyle name="20% - Accent3 4 2 2" xfId="285"/>
    <cellStyle name="20% - Accent3 4 2 2 2" xfId="286"/>
    <cellStyle name="20% - Accent3 4 2 2 2 2" xfId="287"/>
    <cellStyle name="20% - Accent3 4 2 2 2 3" xfId="288"/>
    <cellStyle name="20% - Accent3 4 2 2 3" xfId="289"/>
    <cellStyle name="20% - Accent3 4 2 2 4" xfId="290"/>
    <cellStyle name="20% - Accent3 4 2 3" xfId="291"/>
    <cellStyle name="20% - Accent3 4 2 3 2" xfId="292"/>
    <cellStyle name="20% - Accent3 4 2 3 3" xfId="293"/>
    <cellStyle name="20% - Accent3 4 2 4" xfId="294"/>
    <cellStyle name="20% - Accent3 4 2 5" xfId="295"/>
    <cellStyle name="20% - Accent3 4 3" xfId="296"/>
    <cellStyle name="20% - Accent3 4 3 2" xfId="297"/>
    <cellStyle name="20% - Accent3 4 3 2 2" xfId="298"/>
    <cellStyle name="20% - Accent3 4 3 2 3" xfId="299"/>
    <cellStyle name="20% - Accent3 4 3 3" xfId="300"/>
    <cellStyle name="20% - Accent3 4 3 4" xfId="301"/>
    <cellStyle name="20% - Accent3 4 4" xfId="302"/>
    <cellStyle name="20% - Accent3 4 4 2" xfId="303"/>
    <cellStyle name="20% - Accent3 4 4 3" xfId="304"/>
    <cellStyle name="20% - Accent3 4 5" xfId="305"/>
    <cellStyle name="20% - Accent3 4 6" xfId="306"/>
    <cellStyle name="20% - Accent3 5" xfId="307"/>
    <cellStyle name="20% - Accent3 5 2" xfId="308"/>
    <cellStyle name="20% - Accent3 5 2 2" xfId="309"/>
    <cellStyle name="20% - Accent3 5 2 2 2" xfId="310"/>
    <cellStyle name="20% - Accent3 5 2 2 2 2" xfId="311"/>
    <cellStyle name="20% - Accent3 5 2 2 2 3" xfId="312"/>
    <cellStyle name="20% - Accent3 5 2 2 3" xfId="313"/>
    <cellStyle name="20% - Accent3 5 2 2 4" xfId="314"/>
    <cellStyle name="20% - Accent3 5 2 3" xfId="315"/>
    <cellStyle name="20% - Accent3 5 2 3 2" xfId="316"/>
    <cellStyle name="20% - Accent3 5 2 3 3" xfId="317"/>
    <cellStyle name="20% - Accent3 5 2 4" xfId="318"/>
    <cellStyle name="20% - Accent3 5 2 5" xfId="319"/>
    <cellStyle name="20% - Accent3 5 3" xfId="320"/>
    <cellStyle name="20% - Accent3 5 3 2" xfId="321"/>
    <cellStyle name="20% - Accent3 5 3 2 2" xfId="322"/>
    <cellStyle name="20% - Accent3 5 3 2 3" xfId="323"/>
    <cellStyle name="20% - Accent3 5 3 3" xfId="324"/>
    <cellStyle name="20% - Accent3 5 3 4" xfId="325"/>
    <cellStyle name="20% - Accent3 5 4" xfId="326"/>
    <cellStyle name="20% - Accent3 5 4 2" xfId="327"/>
    <cellStyle name="20% - Accent3 5 4 3" xfId="328"/>
    <cellStyle name="20% - Accent3 5 5" xfId="329"/>
    <cellStyle name="20% - Accent3 5 6" xfId="330"/>
    <cellStyle name="20% - Accent3 6" xfId="331"/>
    <cellStyle name="20% - Accent3 6 2" xfId="332"/>
    <cellStyle name="20% - Accent3 6 2 2" xfId="333"/>
    <cellStyle name="20% - Accent3 6 2 2 2" xfId="334"/>
    <cellStyle name="20% - Accent3 6 2 2 3" xfId="335"/>
    <cellStyle name="20% - Accent3 6 2 3" xfId="336"/>
    <cellStyle name="20% - Accent3 6 2 4" xfId="337"/>
    <cellStyle name="20% - Accent3 6 3" xfId="338"/>
    <cellStyle name="20% - Accent3 6 3 2" xfId="339"/>
    <cellStyle name="20% - Accent3 6 3 3" xfId="340"/>
    <cellStyle name="20% - Accent3 6 4" xfId="341"/>
    <cellStyle name="20% - Accent3 6 5" xfId="342"/>
    <cellStyle name="20% - Accent4 2" xfId="343"/>
    <cellStyle name="20% - Accent4 2 2" xfId="344"/>
    <cellStyle name="20% - Accent4 3" xfId="345"/>
    <cellStyle name="20% - Accent4 3 2" xfId="346"/>
    <cellStyle name="20% - Accent4 3 2 2" xfId="347"/>
    <cellStyle name="20% - Accent4 3 2 2 2" xfId="348"/>
    <cellStyle name="20% - Accent4 3 2 2 2 2" xfId="349"/>
    <cellStyle name="20% - Accent4 3 2 2 2 2 2" xfId="350"/>
    <cellStyle name="20% - Accent4 3 2 2 2 2 3" xfId="351"/>
    <cellStyle name="20% - Accent4 3 2 2 2 3" xfId="352"/>
    <cellStyle name="20% - Accent4 3 2 2 2 4" xfId="353"/>
    <cellStyle name="20% - Accent4 3 2 2 3" xfId="354"/>
    <cellStyle name="20% - Accent4 3 2 2 3 2" xfId="355"/>
    <cellStyle name="20% - Accent4 3 2 2 3 3" xfId="356"/>
    <cellStyle name="20% - Accent4 3 2 2 4" xfId="357"/>
    <cellStyle name="20% - Accent4 3 2 2 5" xfId="358"/>
    <cellStyle name="20% - Accent4 3 2 3" xfId="359"/>
    <cellStyle name="20% - Accent4 3 2 3 2" xfId="360"/>
    <cellStyle name="20% - Accent4 3 2 3 2 2" xfId="361"/>
    <cellStyle name="20% - Accent4 3 2 3 2 3" xfId="362"/>
    <cellStyle name="20% - Accent4 3 2 3 3" xfId="363"/>
    <cellStyle name="20% - Accent4 3 2 3 4" xfId="364"/>
    <cellStyle name="20% - Accent4 3 2 4" xfId="365"/>
    <cellStyle name="20% - Accent4 3 2 4 2" xfId="366"/>
    <cellStyle name="20% - Accent4 3 2 4 3" xfId="367"/>
    <cellStyle name="20% - Accent4 3 2 5" xfId="368"/>
    <cellStyle name="20% - Accent4 3 2 6" xfId="369"/>
    <cellStyle name="20% - Accent4 3 3" xfId="370"/>
    <cellStyle name="20% - Accent4 3 3 2" xfId="371"/>
    <cellStyle name="20% - Accent4 3 3 2 2" xfId="372"/>
    <cellStyle name="20% - Accent4 3 3 2 2 2" xfId="373"/>
    <cellStyle name="20% - Accent4 3 3 2 2 3" xfId="374"/>
    <cellStyle name="20% - Accent4 3 3 2 3" xfId="375"/>
    <cellStyle name="20% - Accent4 3 3 2 4" xfId="376"/>
    <cellStyle name="20% - Accent4 3 3 3" xfId="377"/>
    <cellStyle name="20% - Accent4 3 3 3 2" xfId="378"/>
    <cellStyle name="20% - Accent4 3 3 3 3" xfId="379"/>
    <cellStyle name="20% - Accent4 3 3 4" xfId="380"/>
    <cellStyle name="20% - Accent4 3 3 5" xfId="381"/>
    <cellStyle name="20% - Accent4 3 4" xfId="382"/>
    <cellStyle name="20% - Accent4 3 4 2" xfId="383"/>
    <cellStyle name="20% - Accent4 3 4 2 2" xfId="384"/>
    <cellStyle name="20% - Accent4 3 4 2 3" xfId="385"/>
    <cellStyle name="20% - Accent4 3 4 3" xfId="386"/>
    <cellStyle name="20% - Accent4 3 4 4" xfId="387"/>
    <cellStyle name="20% - Accent4 3 5" xfId="388"/>
    <cellStyle name="20% - Accent4 3 5 2" xfId="389"/>
    <cellStyle name="20% - Accent4 3 5 3" xfId="390"/>
    <cellStyle name="20% - Accent4 3 6" xfId="391"/>
    <cellStyle name="20% - Accent4 3 7" xfId="392"/>
    <cellStyle name="20% - Accent4 4" xfId="393"/>
    <cellStyle name="20% - Accent4 4 2" xfId="394"/>
    <cellStyle name="20% - Accent4 4 2 2" xfId="395"/>
    <cellStyle name="20% - Accent4 4 2 2 2" xfId="396"/>
    <cellStyle name="20% - Accent4 4 2 2 2 2" xfId="397"/>
    <cellStyle name="20% - Accent4 4 2 2 2 3" xfId="398"/>
    <cellStyle name="20% - Accent4 4 2 2 3" xfId="399"/>
    <cellStyle name="20% - Accent4 4 2 2 4" xfId="400"/>
    <cellStyle name="20% - Accent4 4 2 3" xfId="401"/>
    <cellStyle name="20% - Accent4 4 2 3 2" xfId="402"/>
    <cellStyle name="20% - Accent4 4 2 3 3" xfId="403"/>
    <cellStyle name="20% - Accent4 4 2 4" xfId="404"/>
    <cellStyle name="20% - Accent4 4 2 5" xfId="405"/>
    <cellStyle name="20% - Accent4 4 3" xfId="406"/>
    <cellStyle name="20% - Accent4 4 3 2" xfId="407"/>
    <cellStyle name="20% - Accent4 4 3 2 2" xfId="408"/>
    <cellStyle name="20% - Accent4 4 3 2 3" xfId="409"/>
    <cellStyle name="20% - Accent4 4 3 3" xfId="410"/>
    <cellStyle name="20% - Accent4 4 3 4" xfId="411"/>
    <cellStyle name="20% - Accent4 4 4" xfId="412"/>
    <cellStyle name="20% - Accent4 4 4 2" xfId="413"/>
    <cellStyle name="20% - Accent4 4 4 3" xfId="414"/>
    <cellStyle name="20% - Accent4 4 5" xfId="415"/>
    <cellStyle name="20% - Accent4 4 6" xfId="416"/>
    <cellStyle name="20% - Accent4 5" xfId="417"/>
    <cellStyle name="20% - Accent4 5 2" xfId="418"/>
    <cellStyle name="20% - Accent4 5 2 2" xfId="419"/>
    <cellStyle name="20% - Accent4 5 2 2 2" xfId="420"/>
    <cellStyle name="20% - Accent4 5 2 2 2 2" xfId="421"/>
    <cellStyle name="20% - Accent4 5 2 2 2 3" xfId="422"/>
    <cellStyle name="20% - Accent4 5 2 2 3" xfId="423"/>
    <cellStyle name="20% - Accent4 5 2 2 4" xfId="424"/>
    <cellStyle name="20% - Accent4 5 2 3" xfId="425"/>
    <cellStyle name="20% - Accent4 5 2 3 2" xfId="426"/>
    <cellStyle name="20% - Accent4 5 2 3 3" xfId="427"/>
    <cellStyle name="20% - Accent4 5 2 4" xfId="428"/>
    <cellStyle name="20% - Accent4 5 2 5" xfId="429"/>
    <cellStyle name="20% - Accent4 5 3" xfId="430"/>
    <cellStyle name="20% - Accent4 5 3 2" xfId="431"/>
    <cellStyle name="20% - Accent4 5 3 2 2" xfId="432"/>
    <cellStyle name="20% - Accent4 5 3 2 3" xfId="433"/>
    <cellStyle name="20% - Accent4 5 3 3" xfId="434"/>
    <cellStyle name="20% - Accent4 5 3 4" xfId="435"/>
    <cellStyle name="20% - Accent4 5 4" xfId="436"/>
    <cellStyle name="20% - Accent4 5 4 2" xfId="437"/>
    <cellStyle name="20% - Accent4 5 4 3" xfId="438"/>
    <cellStyle name="20% - Accent4 5 5" xfId="439"/>
    <cellStyle name="20% - Accent4 5 6" xfId="440"/>
    <cellStyle name="20% - Accent4 6" xfId="441"/>
    <cellStyle name="20% - Accent4 6 2" xfId="442"/>
    <cellStyle name="20% - Accent4 6 2 2" xfId="443"/>
    <cellStyle name="20% - Accent4 6 2 2 2" xfId="444"/>
    <cellStyle name="20% - Accent4 6 2 2 3" xfId="445"/>
    <cellStyle name="20% - Accent4 6 2 3" xfId="446"/>
    <cellStyle name="20% - Accent4 6 2 4" xfId="447"/>
    <cellStyle name="20% - Accent4 6 3" xfId="448"/>
    <cellStyle name="20% - Accent4 6 3 2" xfId="449"/>
    <cellStyle name="20% - Accent4 6 3 3" xfId="450"/>
    <cellStyle name="20% - Accent4 6 4" xfId="451"/>
    <cellStyle name="20% - Accent4 6 5" xfId="452"/>
    <cellStyle name="20% - Accent5 2" xfId="453"/>
    <cellStyle name="20% - Accent5 2 2" xfId="454"/>
    <cellStyle name="20% - Accent5 3" xfId="455"/>
    <cellStyle name="20% - Accent5 3 2" xfId="456"/>
    <cellStyle name="20% - Accent5 3 2 2" xfId="457"/>
    <cellStyle name="20% - Accent5 3 2 2 2" xfId="458"/>
    <cellStyle name="20% - Accent5 3 2 2 2 2" xfId="459"/>
    <cellStyle name="20% - Accent5 3 2 2 2 2 2" xfId="460"/>
    <cellStyle name="20% - Accent5 3 2 2 2 2 3" xfId="461"/>
    <cellStyle name="20% - Accent5 3 2 2 2 3" xfId="462"/>
    <cellStyle name="20% - Accent5 3 2 2 2 4" xfId="463"/>
    <cellStyle name="20% - Accent5 3 2 2 3" xfId="464"/>
    <cellStyle name="20% - Accent5 3 2 2 3 2" xfId="465"/>
    <cellStyle name="20% - Accent5 3 2 2 3 3" xfId="466"/>
    <cellStyle name="20% - Accent5 3 2 2 4" xfId="467"/>
    <cellStyle name="20% - Accent5 3 2 2 5" xfId="468"/>
    <cellStyle name="20% - Accent5 3 2 3" xfId="469"/>
    <cellStyle name="20% - Accent5 3 2 3 2" xfId="470"/>
    <cellStyle name="20% - Accent5 3 2 3 2 2" xfId="471"/>
    <cellStyle name="20% - Accent5 3 2 3 2 3" xfId="472"/>
    <cellStyle name="20% - Accent5 3 2 3 3" xfId="473"/>
    <cellStyle name="20% - Accent5 3 2 3 4" xfId="474"/>
    <cellStyle name="20% - Accent5 3 2 4" xfId="475"/>
    <cellStyle name="20% - Accent5 3 2 4 2" xfId="476"/>
    <cellStyle name="20% - Accent5 3 2 4 3" xfId="477"/>
    <cellStyle name="20% - Accent5 3 2 5" xfId="478"/>
    <cellStyle name="20% - Accent5 3 2 6" xfId="479"/>
    <cellStyle name="20% - Accent5 3 3" xfId="480"/>
    <cellStyle name="20% - Accent5 3 3 2" xfId="481"/>
    <cellStyle name="20% - Accent5 3 3 2 2" xfId="482"/>
    <cellStyle name="20% - Accent5 3 3 2 2 2" xfId="483"/>
    <cellStyle name="20% - Accent5 3 3 2 2 3" xfId="484"/>
    <cellStyle name="20% - Accent5 3 3 2 3" xfId="485"/>
    <cellStyle name="20% - Accent5 3 3 2 4" xfId="486"/>
    <cellStyle name="20% - Accent5 3 3 3" xfId="487"/>
    <cellStyle name="20% - Accent5 3 3 3 2" xfId="488"/>
    <cellStyle name="20% - Accent5 3 3 3 3" xfId="489"/>
    <cellStyle name="20% - Accent5 3 3 4" xfId="490"/>
    <cellStyle name="20% - Accent5 3 3 5" xfId="491"/>
    <cellStyle name="20% - Accent5 3 4" xfId="492"/>
    <cellStyle name="20% - Accent5 3 4 2" xfId="493"/>
    <cellStyle name="20% - Accent5 3 4 2 2" xfId="494"/>
    <cellStyle name="20% - Accent5 3 4 2 3" xfId="495"/>
    <cellStyle name="20% - Accent5 3 4 3" xfId="496"/>
    <cellStyle name="20% - Accent5 3 4 4" xfId="497"/>
    <cellStyle name="20% - Accent5 3 5" xfId="498"/>
    <cellStyle name="20% - Accent5 3 5 2" xfId="499"/>
    <cellStyle name="20% - Accent5 3 5 3" xfId="500"/>
    <cellStyle name="20% - Accent5 3 6" xfId="501"/>
    <cellStyle name="20% - Accent5 3 7" xfId="502"/>
    <cellStyle name="20% - Accent5 4" xfId="503"/>
    <cellStyle name="20% - Accent5 4 2" xfId="504"/>
    <cellStyle name="20% - Accent5 4 2 2" xfId="505"/>
    <cellStyle name="20% - Accent5 4 2 2 2" xfId="506"/>
    <cellStyle name="20% - Accent5 4 2 2 2 2" xfId="507"/>
    <cellStyle name="20% - Accent5 4 2 2 2 3" xfId="508"/>
    <cellStyle name="20% - Accent5 4 2 2 3" xfId="509"/>
    <cellStyle name="20% - Accent5 4 2 2 4" xfId="510"/>
    <cellStyle name="20% - Accent5 4 2 3" xfId="511"/>
    <cellStyle name="20% - Accent5 4 2 3 2" xfId="512"/>
    <cellStyle name="20% - Accent5 4 2 3 3" xfId="513"/>
    <cellStyle name="20% - Accent5 4 2 4" xfId="514"/>
    <cellStyle name="20% - Accent5 4 2 5" xfId="515"/>
    <cellStyle name="20% - Accent5 4 3" xfId="516"/>
    <cellStyle name="20% - Accent5 4 3 2" xfId="517"/>
    <cellStyle name="20% - Accent5 4 3 2 2" xfId="518"/>
    <cellStyle name="20% - Accent5 4 3 2 3" xfId="519"/>
    <cellStyle name="20% - Accent5 4 3 3" xfId="520"/>
    <cellStyle name="20% - Accent5 4 3 4" xfId="521"/>
    <cellStyle name="20% - Accent5 4 4" xfId="522"/>
    <cellStyle name="20% - Accent5 4 4 2" xfId="523"/>
    <cellStyle name="20% - Accent5 4 4 3" xfId="524"/>
    <cellStyle name="20% - Accent5 4 5" xfId="525"/>
    <cellStyle name="20% - Accent5 4 6" xfId="526"/>
    <cellStyle name="20% - Accent5 5" xfId="527"/>
    <cellStyle name="20% - Accent5 5 2" xfId="528"/>
    <cellStyle name="20% - Accent5 5 2 2" xfId="529"/>
    <cellStyle name="20% - Accent5 5 2 2 2" xfId="530"/>
    <cellStyle name="20% - Accent5 5 2 2 2 2" xfId="531"/>
    <cellStyle name="20% - Accent5 5 2 2 2 3" xfId="532"/>
    <cellStyle name="20% - Accent5 5 2 2 3" xfId="533"/>
    <cellStyle name="20% - Accent5 5 2 2 4" xfId="534"/>
    <cellStyle name="20% - Accent5 5 2 3" xfId="535"/>
    <cellStyle name="20% - Accent5 5 2 3 2" xfId="536"/>
    <cellStyle name="20% - Accent5 5 2 3 3" xfId="537"/>
    <cellStyle name="20% - Accent5 5 2 4" xfId="538"/>
    <cellStyle name="20% - Accent5 5 2 5" xfId="539"/>
    <cellStyle name="20% - Accent5 5 3" xfId="540"/>
    <cellStyle name="20% - Accent5 5 3 2" xfId="541"/>
    <cellStyle name="20% - Accent5 5 3 2 2" xfId="542"/>
    <cellStyle name="20% - Accent5 5 3 2 3" xfId="543"/>
    <cellStyle name="20% - Accent5 5 3 3" xfId="544"/>
    <cellStyle name="20% - Accent5 5 3 4" xfId="545"/>
    <cellStyle name="20% - Accent5 5 4" xfId="546"/>
    <cellStyle name="20% - Accent5 5 4 2" xfId="547"/>
    <cellStyle name="20% - Accent5 5 4 3" xfId="548"/>
    <cellStyle name="20% - Accent5 5 5" xfId="549"/>
    <cellStyle name="20% - Accent5 5 6" xfId="550"/>
    <cellStyle name="20% - Accent5 6" xfId="551"/>
    <cellStyle name="20% - Accent5 6 2" xfId="552"/>
    <cellStyle name="20% - Accent5 6 2 2" xfId="553"/>
    <cellStyle name="20% - Accent5 6 2 2 2" xfId="554"/>
    <cellStyle name="20% - Accent5 6 2 2 3" xfId="555"/>
    <cellStyle name="20% - Accent5 6 2 3" xfId="556"/>
    <cellStyle name="20% - Accent5 6 2 4" xfId="557"/>
    <cellStyle name="20% - Accent5 6 3" xfId="558"/>
    <cellStyle name="20% - Accent5 6 3 2" xfId="559"/>
    <cellStyle name="20% - Accent5 6 3 3" xfId="560"/>
    <cellStyle name="20% - Accent5 6 4" xfId="561"/>
    <cellStyle name="20% - Accent5 6 5" xfId="562"/>
    <cellStyle name="20% - Accent6 2" xfId="563"/>
    <cellStyle name="20% - Accent6 2 2" xfId="564"/>
    <cellStyle name="20% - Accent6 3" xfId="565"/>
    <cellStyle name="20% - Accent6 3 2" xfId="566"/>
    <cellStyle name="20% - Accent6 3 2 2" xfId="567"/>
    <cellStyle name="20% - Accent6 3 2 2 2" xfId="568"/>
    <cellStyle name="20% - Accent6 3 2 2 2 2" xfId="569"/>
    <cellStyle name="20% - Accent6 3 2 2 2 2 2" xfId="570"/>
    <cellStyle name="20% - Accent6 3 2 2 2 2 3" xfId="571"/>
    <cellStyle name="20% - Accent6 3 2 2 2 3" xfId="572"/>
    <cellStyle name="20% - Accent6 3 2 2 2 4" xfId="573"/>
    <cellStyle name="20% - Accent6 3 2 2 3" xfId="574"/>
    <cellStyle name="20% - Accent6 3 2 2 3 2" xfId="575"/>
    <cellStyle name="20% - Accent6 3 2 2 3 3" xfId="576"/>
    <cellStyle name="20% - Accent6 3 2 2 4" xfId="577"/>
    <cellStyle name="20% - Accent6 3 2 2 5" xfId="578"/>
    <cellStyle name="20% - Accent6 3 2 3" xfId="579"/>
    <cellStyle name="20% - Accent6 3 2 3 2" xfId="580"/>
    <cellStyle name="20% - Accent6 3 2 3 2 2" xfId="581"/>
    <cellStyle name="20% - Accent6 3 2 3 2 3" xfId="582"/>
    <cellStyle name="20% - Accent6 3 2 3 3" xfId="583"/>
    <cellStyle name="20% - Accent6 3 2 3 4" xfId="584"/>
    <cellStyle name="20% - Accent6 3 2 4" xfId="585"/>
    <cellStyle name="20% - Accent6 3 2 4 2" xfId="586"/>
    <cellStyle name="20% - Accent6 3 2 4 3" xfId="587"/>
    <cellStyle name="20% - Accent6 3 2 5" xfId="588"/>
    <cellStyle name="20% - Accent6 3 2 6" xfId="589"/>
    <cellStyle name="20% - Accent6 3 3" xfId="590"/>
    <cellStyle name="20% - Accent6 3 3 2" xfId="591"/>
    <cellStyle name="20% - Accent6 3 3 2 2" xfId="592"/>
    <cellStyle name="20% - Accent6 3 3 2 2 2" xfId="593"/>
    <cellStyle name="20% - Accent6 3 3 2 2 3" xfId="594"/>
    <cellStyle name="20% - Accent6 3 3 2 3" xfId="595"/>
    <cellStyle name="20% - Accent6 3 3 2 4" xfId="596"/>
    <cellStyle name="20% - Accent6 3 3 3" xfId="597"/>
    <cellStyle name="20% - Accent6 3 3 3 2" xfId="598"/>
    <cellStyle name="20% - Accent6 3 3 3 3" xfId="599"/>
    <cellStyle name="20% - Accent6 3 3 4" xfId="600"/>
    <cellStyle name="20% - Accent6 3 3 5" xfId="601"/>
    <cellStyle name="20% - Accent6 3 4" xfId="602"/>
    <cellStyle name="20% - Accent6 3 4 2" xfId="603"/>
    <cellStyle name="20% - Accent6 3 4 2 2" xfId="604"/>
    <cellStyle name="20% - Accent6 3 4 2 3" xfId="605"/>
    <cellStyle name="20% - Accent6 3 4 3" xfId="606"/>
    <cellStyle name="20% - Accent6 3 4 4" xfId="607"/>
    <cellStyle name="20% - Accent6 3 5" xfId="608"/>
    <cellStyle name="20% - Accent6 3 5 2" xfId="609"/>
    <cellStyle name="20% - Accent6 3 5 3" xfId="610"/>
    <cellStyle name="20% - Accent6 3 6" xfId="611"/>
    <cellStyle name="20% - Accent6 3 7" xfId="612"/>
    <cellStyle name="20% - Accent6 4" xfId="613"/>
    <cellStyle name="20% - Accent6 4 2" xfId="614"/>
    <cellStyle name="20% - Accent6 4 2 2" xfId="615"/>
    <cellStyle name="20% - Accent6 4 2 2 2" xfId="616"/>
    <cellStyle name="20% - Accent6 4 2 2 2 2" xfId="617"/>
    <cellStyle name="20% - Accent6 4 2 2 2 3" xfId="618"/>
    <cellStyle name="20% - Accent6 4 2 2 3" xfId="619"/>
    <cellStyle name="20% - Accent6 4 2 2 4" xfId="620"/>
    <cellStyle name="20% - Accent6 4 2 3" xfId="621"/>
    <cellStyle name="20% - Accent6 4 2 3 2" xfId="622"/>
    <cellStyle name="20% - Accent6 4 2 3 3" xfId="623"/>
    <cellStyle name="20% - Accent6 4 2 4" xfId="624"/>
    <cellStyle name="20% - Accent6 4 2 5" xfId="625"/>
    <cellStyle name="20% - Accent6 4 3" xfId="626"/>
    <cellStyle name="20% - Accent6 4 3 2" xfId="627"/>
    <cellStyle name="20% - Accent6 4 3 2 2" xfId="628"/>
    <cellStyle name="20% - Accent6 4 3 2 3" xfId="629"/>
    <cellStyle name="20% - Accent6 4 3 3" xfId="630"/>
    <cellStyle name="20% - Accent6 4 3 4" xfId="631"/>
    <cellStyle name="20% - Accent6 4 4" xfId="632"/>
    <cellStyle name="20% - Accent6 4 4 2" xfId="633"/>
    <cellStyle name="20% - Accent6 4 4 3" xfId="634"/>
    <cellStyle name="20% - Accent6 4 5" xfId="635"/>
    <cellStyle name="20% - Accent6 4 6" xfId="636"/>
    <cellStyle name="20% - Accent6 5" xfId="637"/>
    <cellStyle name="20% - Accent6 5 2" xfId="638"/>
    <cellStyle name="20% - Accent6 5 2 2" xfId="639"/>
    <cellStyle name="20% - Accent6 5 2 2 2" xfId="640"/>
    <cellStyle name="20% - Accent6 5 2 2 2 2" xfId="641"/>
    <cellStyle name="20% - Accent6 5 2 2 2 3" xfId="642"/>
    <cellStyle name="20% - Accent6 5 2 2 3" xfId="643"/>
    <cellStyle name="20% - Accent6 5 2 2 4" xfId="644"/>
    <cellStyle name="20% - Accent6 5 2 3" xfId="645"/>
    <cellStyle name="20% - Accent6 5 2 3 2" xfId="646"/>
    <cellStyle name="20% - Accent6 5 2 3 3" xfId="647"/>
    <cellStyle name="20% - Accent6 5 2 4" xfId="648"/>
    <cellStyle name="20% - Accent6 5 2 5" xfId="649"/>
    <cellStyle name="20% - Accent6 5 3" xfId="650"/>
    <cellStyle name="20% - Accent6 5 3 2" xfId="651"/>
    <cellStyle name="20% - Accent6 5 3 2 2" xfId="652"/>
    <cellStyle name="20% - Accent6 5 3 2 3" xfId="653"/>
    <cellStyle name="20% - Accent6 5 3 3" xfId="654"/>
    <cellStyle name="20% - Accent6 5 3 4" xfId="655"/>
    <cellStyle name="20% - Accent6 5 4" xfId="656"/>
    <cellStyle name="20% - Accent6 5 4 2" xfId="657"/>
    <cellStyle name="20% - Accent6 5 4 3" xfId="658"/>
    <cellStyle name="20% - Accent6 5 5" xfId="659"/>
    <cellStyle name="20% - Accent6 5 6" xfId="660"/>
    <cellStyle name="20% - Accent6 6" xfId="661"/>
    <cellStyle name="20% - Accent6 6 2" xfId="662"/>
    <cellStyle name="20% - Accent6 6 2 2" xfId="663"/>
    <cellStyle name="20% - Accent6 6 2 2 2" xfId="664"/>
    <cellStyle name="20% - Accent6 6 2 2 3" xfId="665"/>
    <cellStyle name="20% - Accent6 6 2 3" xfId="666"/>
    <cellStyle name="20% - Accent6 6 2 4" xfId="667"/>
    <cellStyle name="20% - Accent6 6 3" xfId="668"/>
    <cellStyle name="20% - Accent6 6 3 2" xfId="669"/>
    <cellStyle name="20% - Accent6 6 3 3" xfId="670"/>
    <cellStyle name="20% - Accent6 6 4" xfId="671"/>
    <cellStyle name="20% - Accent6 6 5" xfId="672"/>
    <cellStyle name="3 indents" xfId="673"/>
    <cellStyle name="4 indents" xfId="674"/>
    <cellStyle name="40% - Accent1 2" xfId="675"/>
    <cellStyle name="40% - Accent1 2 2" xfId="676"/>
    <cellStyle name="40% - Accent1 3" xfId="677"/>
    <cellStyle name="40% - Accent1 3 2" xfId="678"/>
    <cellStyle name="40% - Accent1 3 2 2" xfId="679"/>
    <cellStyle name="40% - Accent1 3 2 2 2" xfId="680"/>
    <cellStyle name="40% - Accent1 3 2 2 2 2" xfId="681"/>
    <cellStyle name="40% - Accent1 3 2 2 2 2 2" xfId="682"/>
    <cellStyle name="40% - Accent1 3 2 2 2 2 3" xfId="683"/>
    <cellStyle name="40% - Accent1 3 2 2 2 3" xfId="684"/>
    <cellStyle name="40% - Accent1 3 2 2 2 4" xfId="685"/>
    <cellStyle name="40% - Accent1 3 2 2 3" xfId="686"/>
    <cellStyle name="40% - Accent1 3 2 2 3 2" xfId="687"/>
    <cellStyle name="40% - Accent1 3 2 2 3 3" xfId="688"/>
    <cellStyle name="40% - Accent1 3 2 2 4" xfId="689"/>
    <cellStyle name="40% - Accent1 3 2 2 5" xfId="690"/>
    <cellStyle name="40% - Accent1 3 2 3" xfId="691"/>
    <cellStyle name="40% - Accent1 3 2 3 2" xfId="692"/>
    <cellStyle name="40% - Accent1 3 2 3 2 2" xfId="693"/>
    <cellStyle name="40% - Accent1 3 2 3 2 3" xfId="694"/>
    <cellStyle name="40% - Accent1 3 2 3 3" xfId="695"/>
    <cellStyle name="40% - Accent1 3 2 3 4" xfId="696"/>
    <cellStyle name="40% - Accent1 3 2 4" xfId="697"/>
    <cellStyle name="40% - Accent1 3 2 4 2" xfId="698"/>
    <cellStyle name="40% - Accent1 3 2 4 3" xfId="699"/>
    <cellStyle name="40% - Accent1 3 2 5" xfId="700"/>
    <cellStyle name="40% - Accent1 3 2 6" xfId="701"/>
    <cellStyle name="40% - Accent1 3 3" xfId="702"/>
    <cellStyle name="40% - Accent1 3 3 2" xfId="703"/>
    <cellStyle name="40% - Accent1 3 3 2 2" xfId="704"/>
    <cellStyle name="40% - Accent1 3 3 2 2 2" xfId="705"/>
    <cellStyle name="40% - Accent1 3 3 2 2 3" xfId="706"/>
    <cellStyle name="40% - Accent1 3 3 2 3" xfId="707"/>
    <cellStyle name="40% - Accent1 3 3 2 4" xfId="708"/>
    <cellStyle name="40% - Accent1 3 3 3" xfId="709"/>
    <cellStyle name="40% - Accent1 3 3 3 2" xfId="710"/>
    <cellStyle name="40% - Accent1 3 3 3 3" xfId="711"/>
    <cellStyle name="40% - Accent1 3 3 4" xfId="712"/>
    <cellStyle name="40% - Accent1 3 3 5" xfId="713"/>
    <cellStyle name="40% - Accent1 3 4" xfId="714"/>
    <cellStyle name="40% - Accent1 3 4 2" xfId="715"/>
    <cellStyle name="40% - Accent1 3 4 2 2" xfId="716"/>
    <cellStyle name="40% - Accent1 3 4 2 3" xfId="717"/>
    <cellStyle name="40% - Accent1 3 4 3" xfId="718"/>
    <cellStyle name="40% - Accent1 3 4 4" xfId="719"/>
    <cellStyle name="40% - Accent1 3 5" xfId="720"/>
    <cellStyle name="40% - Accent1 3 5 2" xfId="721"/>
    <cellStyle name="40% - Accent1 3 5 3" xfId="722"/>
    <cellStyle name="40% - Accent1 3 6" xfId="723"/>
    <cellStyle name="40% - Accent1 3 7" xfId="724"/>
    <cellStyle name="40% - Accent1 4" xfId="725"/>
    <cellStyle name="40% - Accent1 4 2" xfId="726"/>
    <cellStyle name="40% - Accent1 4 2 2" xfId="727"/>
    <cellStyle name="40% - Accent1 4 2 2 2" xfId="728"/>
    <cellStyle name="40% - Accent1 4 2 2 2 2" xfId="729"/>
    <cellStyle name="40% - Accent1 4 2 2 2 3" xfId="730"/>
    <cellStyle name="40% - Accent1 4 2 2 3" xfId="731"/>
    <cellStyle name="40% - Accent1 4 2 2 4" xfId="732"/>
    <cellStyle name="40% - Accent1 4 2 3" xfId="733"/>
    <cellStyle name="40% - Accent1 4 2 3 2" xfId="734"/>
    <cellStyle name="40% - Accent1 4 2 3 3" xfId="735"/>
    <cellStyle name="40% - Accent1 4 2 4" xfId="736"/>
    <cellStyle name="40% - Accent1 4 2 5" xfId="737"/>
    <cellStyle name="40% - Accent1 4 3" xfId="738"/>
    <cellStyle name="40% - Accent1 4 3 2" xfId="739"/>
    <cellStyle name="40% - Accent1 4 3 2 2" xfId="740"/>
    <cellStyle name="40% - Accent1 4 3 2 3" xfId="741"/>
    <cellStyle name="40% - Accent1 4 3 3" xfId="742"/>
    <cellStyle name="40% - Accent1 4 3 4" xfId="743"/>
    <cellStyle name="40% - Accent1 4 4" xfId="744"/>
    <cellStyle name="40% - Accent1 4 4 2" xfId="745"/>
    <cellStyle name="40% - Accent1 4 4 3" xfId="746"/>
    <cellStyle name="40% - Accent1 4 5" xfId="747"/>
    <cellStyle name="40% - Accent1 4 6" xfId="748"/>
    <cellStyle name="40% - Accent1 5" xfId="749"/>
    <cellStyle name="40% - Accent1 5 2" xfId="750"/>
    <cellStyle name="40% - Accent1 5 2 2" xfId="751"/>
    <cellStyle name="40% - Accent1 5 2 2 2" xfId="752"/>
    <cellStyle name="40% - Accent1 5 2 2 2 2" xfId="753"/>
    <cellStyle name="40% - Accent1 5 2 2 2 3" xfId="754"/>
    <cellStyle name="40% - Accent1 5 2 2 3" xfId="755"/>
    <cellStyle name="40% - Accent1 5 2 2 4" xfId="756"/>
    <cellStyle name="40% - Accent1 5 2 3" xfId="757"/>
    <cellStyle name="40% - Accent1 5 2 3 2" xfId="758"/>
    <cellStyle name="40% - Accent1 5 2 3 3" xfId="759"/>
    <cellStyle name="40% - Accent1 5 2 4" xfId="760"/>
    <cellStyle name="40% - Accent1 5 2 5" xfId="761"/>
    <cellStyle name="40% - Accent1 5 3" xfId="762"/>
    <cellStyle name="40% - Accent1 5 3 2" xfId="763"/>
    <cellStyle name="40% - Accent1 5 3 2 2" xfId="764"/>
    <cellStyle name="40% - Accent1 5 3 2 3" xfId="765"/>
    <cellStyle name="40% - Accent1 5 3 3" xfId="766"/>
    <cellStyle name="40% - Accent1 5 3 4" xfId="767"/>
    <cellStyle name="40% - Accent1 5 4" xfId="768"/>
    <cellStyle name="40% - Accent1 5 4 2" xfId="769"/>
    <cellStyle name="40% - Accent1 5 4 3" xfId="770"/>
    <cellStyle name="40% - Accent1 5 5" xfId="771"/>
    <cellStyle name="40% - Accent1 5 6" xfId="772"/>
    <cellStyle name="40% - Accent1 6" xfId="773"/>
    <cellStyle name="40% - Accent1 6 2" xfId="774"/>
    <cellStyle name="40% - Accent1 6 2 2" xfId="775"/>
    <cellStyle name="40% - Accent1 6 2 2 2" xfId="776"/>
    <cellStyle name="40% - Accent1 6 2 2 3" xfId="777"/>
    <cellStyle name="40% - Accent1 6 2 3" xfId="778"/>
    <cellStyle name="40% - Accent1 6 2 4" xfId="779"/>
    <cellStyle name="40% - Accent1 6 3" xfId="780"/>
    <cellStyle name="40% - Accent1 6 3 2" xfId="781"/>
    <cellStyle name="40% - Accent1 6 3 3" xfId="782"/>
    <cellStyle name="40% - Accent1 6 4" xfId="783"/>
    <cellStyle name="40% - Accent1 6 5" xfId="784"/>
    <cellStyle name="40% - Accent2 2" xfId="785"/>
    <cellStyle name="40% - Accent2 2 2" xfId="786"/>
    <cellStyle name="40% - Accent2 3" xfId="787"/>
    <cellStyle name="40% - Accent2 3 2" xfId="788"/>
    <cellStyle name="40% - Accent2 3 2 2" xfId="789"/>
    <cellStyle name="40% - Accent2 3 2 2 2" xfId="790"/>
    <cellStyle name="40% - Accent2 3 2 2 2 2" xfId="791"/>
    <cellStyle name="40% - Accent2 3 2 2 2 2 2" xfId="792"/>
    <cellStyle name="40% - Accent2 3 2 2 2 2 3" xfId="793"/>
    <cellStyle name="40% - Accent2 3 2 2 2 3" xfId="794"/>
    <cellStyle name="40% - Accent2 3 2 2 2 4" xfId="795"/>
    <cellStyle name="40% - Accent2 3 2 2 3" xfId="796"/>
    <cellStyle name="40% - Accent2 3 2 2 3 2" xfId="797"/>
    <cellStyle name="40% - Accent2 3 2 2 3 3" xfId="798"/>
    <cellStyle name="40% - Accent2 3 2 2 4" xfId="799"/>
    <cellStyle name="40% - Accent2 3 2 2 5" xfId="800"/>
    <cellStyle name="40% - Accent2 3 2 3" xfId="801"/>
    <cellStyle name="40% - Accent2 3 2 3 2" xfId="802"/>
    <cellStyle name="40% - Accent2 3 2 3 2 2" xfId="803"/>
    <cellStyle name="40% - Accent2 3 2 3 2 3" xfId="804"/>
    <cellStyle name="40% - Accent2 3 2 3 3" xfId="805"/>
    <cellStyle name="40% - Accent2 3 2 3 4" xfId="806"/>
    <cellStyle name="40% - Accent2 3 2 4" xfId="807"/>
    <cellStyle name="40% - Accent2 3 2 4 2" xfId="808"/>
    <cellStyle name="40% - Accent2 3 2 4 3" xfId="809"/>
    <cellStyle name="40% - Accent2 3 2 5" xfId="810"/>
    <cellStyle name="40% - Accent2 3 2 6" xfId="811"/>
    <cellStyle name="40% - Accent2 3 3" xfId="812"/>
    <cellStyle name="40% - Accent2 3 3 2" xfId="813"/>
    <cellStyle name="40% - Accent2 3 3 2 2" xfId="814"/>
    <cellStyle name="40% - Accent2 3 3 2 2 2" xfId="815"/>
    <cellStyle name="40% - Accent2 3 3 2 2 3" xfId="816"/>
    <cellStyle name="40% - Accent2 3 3 2 3" xfId="817"/>
    <cellStyle name="40% - Accent2 3 3 2 4" xfId="818"/>
    <cellStyle name="40% - Accent2 3 3 3" xfId="819"/>
    <cellStyle name="40% - Accent2 3 3 3 2" xfId="820"/>
    <cellStyle name="40% - Accent2 3 3 3 3" xfId="821"/>
    <cellStyle name="40% - Accent2 3 3 4" xfId="822"/>
    <cellStyle name="40% - Accent2 3 3 5" xfId="823"/>
    <cellStyle name="40% - Accent2 3 4" xfId="824"/>
    <cellStyle name="40% - Accent2 3 4 2" xfId="825"/>
    <cellStyle name="40% - Accent2 3 4 2 2" xfId="826"/>
    <cellStyle name="40% - Accent2 3 4 2 3" xfId="827"/>
    <cellStyle name="40% - Accent2 3 4 3" xfId="828"/>
    <cellStyle name="40% - Accent2 3 4 4" xfId="829"/>
    <cellStyle name="40% - Accent2 3 5" xfId="830"/>
    <cellStyle name="40% - Accent2 3 5 2" xfId="831"/>
    <cellStyle name="40% - Accent2 3 5 3" xfId="832"/>
    <cellStyle name="40% - Accent2 3 6" xfId="833"/>
    <cellStyle name="40% - Accent2 3 7" xfId="834"/>
    <cellStyle name="40% - Accent2 4" xfId="835"/>
    <cellStyle name="40% - Accent2 4 2" xfId="836"/>
    <cellStyle name="40% - Accent2 4 2 2" xfId="837"/>
    <cellStyle name="40% - Accent2 4 2 2 2" xfId="838"/>
    <cellStyle name="40% - Accent2 4 2 2 2 2" xfId="839"/>
    <cellStyle name="40% - Accent2 4 2 2 2 3" xfId="840"/>
    <cellStyle name="40% - Accent2 4 2 2 3" xfId="841"/>
    <cellStyle name="40% - Accent2 4 2 2 4" xfId="842"/>
    <cellStyle name="40% - Accent2 4 2 3" xfId="843"/>
    <cellStyle name="40% - Accent2 4 2 3 2" xfId="844"/>
    <cellStyle name="40% - Accent2 4 2 3 3" xfId="845"/>
    <cellStyle name="40% - Accent2 4 2 4" xfId="846"/>
    <cellStyle name="40% - Accent2 4 2 5" xfId="847"/>
    <cellStyle name="40% - Accent2 4 3" xfId="848"/>
    <cellStyle name="40% - Accent2 4 3 2" xfId="849"/>
    <cellStyle name="40% - Accent2 4 3 2 2" xfId="850"/>
    <cellStyle name="40% - Accent2 4 3 2 3" xfId="851"/>
    <cellStyle name="40% - Accent2 4 3 3" xfId="852"/>
    <cellStyle name="40% - Accent2 4 3 4" xfId="853"/>
    <cellStyle name="40% - Accent2 4 4" xfId="854"/>
    <cellStyle name="40% - Accent2 4 4 2" xfId="855"/>
    <cellStyle name="40% - Accent2 4 4 3" xfId="856"/>
    <cellStyle name="40% - Accent2 4 5" xfId="857"/>
    <cellStyle name="40% - Accent2 4 6" xfId="858"/>
    <cellStyle name="40% - Accent2 5" xfId="859"/>
    <cellStyle name="40% - Accent2 5 2" xfId="860"/>
    <cellStyle name="40% - Accent2 5 2 2" xfId="861"/>
    <cellStyle name="40% - Accent2 5 2 2 2" xfId="862"/>
    <cellStyle name="40% - Accent2 5 2 2 2 2" xfId="863"/>
    <cellStyle name="40% - Accent2 5 2 2 2 3" xfId="864"/>
    <cellStyle name="40% - Accent2 5 2 2 3" xfId="865"/>
    <cellStyle name="40% - Accent2 5 2 2 4" xfId="866"/>
    <cellStyle name="40% - Accent2 5 2 3" xfId="867"/>
    <cellStyle name="40% - Accent2 5 2 3 2" xfId="868"/>
    <cellStyle name="40% - Accent2 5 2 3 3" xfId="869"/>
    <cellStyle name="40% - Accent2 5 2 4" xfId="870"/>
    <cellStyle name="40% - Accent2 5 2 5" xfId="871"/>
    <cellStyle name="40% - Accent2 5 3" xfId="872"/>
    <cellStyle name="40% - Accent2 5 3 2" xfId="873"/>
    <cellStyle name="40% - Accent2 5 3 2 2" xfId="874"/>
    <cellStyle name="40% - Accent2 5 3 2 3" xfId="875"/>
    <cellStyle name="40% - Accent2 5 3 3" xfId="876"/>
    <cellStyle name="40% - Accent2 5 3 4" xfId="877"/>
    <cellStyle name="40% - Accent2 5 4" xfId="878"/>
    <cellStyle name="40% - Accent2 5 4 2" xfId="879"/>
    <cellStyle name="40% - Accent2 5 4 3" xfId="880"/>
    <cellStyle name="40% - Accent2 5 5" xfId="881"/>
    <cellStyle name="40% - Accent2 5 6" xfId="882"/>
    <cellStyle name="40% - Accent2 6" xfId="883"/>
    <cellStyle name="40% - Accent2 6 2" xfId="884"/>
    <cellStyle name="40% - Accent2 6 2 2" xfId="885"/>
    <cellStyle name="40% - Accent2 6 2 2 2" xfId="886"/>
    <cellStyle name="40% - Accent2 6 2 2 3" xfId="887"/>
    <cellStyle name="40% - Accent2 6 2 3" xfId="888"/>
    <cellStyle name="40% - Accent2 6 2 4" xfId="889"/>
    <cellStyle name="40% - Accent2 6 3" xfId="890"/>
    <cellStyle name="40% - Accent2 6 3 2" xfId="891"/>
    <cellStyle name="40% - Accent2 6 3 3" xfId="892"/>
    <cellStyle name="40% - Accent2 6 4" xfId="893"/>
    <cellStyle name="40% - Accent2 6 5" xfId="894"/>
    <cellStyle name="40% - Accent3 2" xfId="895"/>
    <cellStyle name="40% - Accent3 2 2" xfId="896"/>
    <cellStyle name="40% - Accent3 3" xfId="897"/>
    <cellStyle name="40% - Accent3 3 2" xfId="898"/>
    <cellStyle name="40% - Accent3 3 2 2" xfId="899"/>
    <cellStyle name="40% - Accent3 3 2 2 2" xfId="900"/>
    <cellStyle name="40% - Accent3 3 2 2 2 2" xfId="901"/>
    <cellStyle name="40% - Accent3 3 2 2 2 2 2" xfId="902"/>
    <cellStyle name="40% - Accent3 3 2 2 2 2 3" xfId="903"/>
    <cellStyle name="40% - Accent3 3 2 2 2 3" xfId="904"/>
    <cellStyle name="40% - Accent3 3 2 2 2 4" xfId="905"/>
    <cellStyle name="40% - Accent3 3 2 2 3" xfId="906"/>
    <cellStyle name="40% - Accent3 3 2 2 3 2" xfId="907"/>
    <cellStyle name="40% - Accent3 3 2 2 3 3" xfId="908"/>
    <cellStyle name="40% - Accent3 3 2 2 4" xfId="909"/>
    <cellStyle name="40% - Accent3 3 2 2 5" xfId="910"/>
    <cellStyle name="40% - Accent3 3 2 3" xfId="911"/>
    <cellStyle name="40% - Accent3 3 2 3 2" xfId="912"/>
    <cellStyle name="40% - Accent3 3 2 3 2 2" xfId="913"/>
    <cellStyle name="40% - Accent3 3 2 3 2 3" xfId="914"/>
    <cellStyle name="40% - Accent3 3 2 3 3" xfId="915"/>
    <cellStyle name="40% - Accent3 3 2 3 4" xfId="916"/>
    <cellStyle name="40% - Accent3 3 2 4" xfId="917"/>
    <cellStyle name="40% - Accent3 3 2 4 2" xfId="918"/>
    <cellStyle name="40% - Accent3 3 2 4 3" xfId="919"/>
    <cellStyle name="40% - Accent3 3 2 5" xfId="920"/>
    <cellStyle name="40% - Accent3 3 2 6" xfId="921"/>
    <cellStyle name="40% - Accent3 3 3" xfId="922"/>
    <cellStyle name="40% - Accent3 3 3 2" xfId="923"/>
    <cellStyle name="40% - Accent3 3 3 2 2" xfId="924"/>
    <cellStyle name="40% - Accent3 3 3 2 2 2" xfId="925"/>
    <cellStyle name="40% - Accent3 3 3 2 2 3" xfId="926"/>
    <cellStyle name="40% - Accent3 3 3 2 3" xfId="927"/>
    <cellStyle name="40% - Accent3 3 3 2 4" xfId="928"/>
    <cellStyle name="40% - Accent3 3 3 3" xfId="929"/>
    <cellStyle name="40% - Accent3 3 3 3 2" xfId="930"/>
    <cellStyle name="40% - Accent3 3 3 3 3" xfId="931"/>
    <cellStyle name="40% - Accent3 3 3 4" xfId="932"/>
    <cellStyle name="40% - Accent3 3 3 5" xfId="933"/>
    <cellStyle name="40% - Accent3 3 4" xfId="934"/>
    <cellStyle name="40% - Accent3 3 4 2" xfId="935"/>
    <cellStyle name="40% - Accent3 3 4 2 2" xfId="936"/>
    <cellStyle name="40% - Accent3 3 4 2 3" xfId="937"/>
    <cellStyle name="40% - Accent3 3 4 3" xfId="938"/>
    <cellStyle name="40% - Accent3 3 4 4" xfId="939"/>
    <cellStyle name="40% - Accent3 3 5" xfId="940"/>
    <cellStyle name="40% - Accent3 3 5 2" xfId="941"/>
    <cellStyle name="40% - Accent3 3 5 3" xfId="942"/>
    <cellStyle name="40% - Accent3 3 6" xfId="943"/>
    <cellStyle name="40% - Accent3 3 7" xfId="944"/>
    <cellStyle name="40% - Accent3 4" xfId="945"/>
    <cellStyle name="40% - Accent3 4 2" xfId="946"/>
    <cellStyle name="40% - Accent3 4 2 2" xfId="947"/>
    <cellStyle name="40% - Accent3 4 2 2 2" xfId="948"/>
    <cellStyle name="40% - Accent3 4 2 2 2 2" xfId="949"/>
    <cellStyle name="40% - Accent3 4 2 2 2 3" xfId="950"/>
    <cellStyle name="40% - Accent3 4 2 2 3" xfId="951"/>
    <cellStyle name="40% - Accent3 4 2 2 4" xfId="952"/>
    <cellStyle name="40% - Accent3 4 2 3" xfId="953"/>
    <cellStyle name="40% - Accent3 4 2 3 2" xfId="954"/>
    <cellStyle name="40% - Accent3 4 2 3 3" xfId="955"/>
    <cellStyle name="40% - Accent3 4 2 4" xfId="956"/>
    <cellStyle name="40% - Accent3 4 2 5" xfId="957"/>
    <cellStyle name="40% - Accent3 4 3" xfId="958"/>
    <cellStyle name="40% - Accent3 4 3 2" xfId="959"/>
    <cellStyle name="40% - Accent3 4 3 2 2" xfId="960"/>
    <cellStyle name="40% - Accent3 4 3 2 3" xfId="961"/>
    <cellStyle name="40% - Accent3 4 3 3" xfId="962"/>
    <cellStyle name="40% - Accent3 4 3 4" xfId="963"/>
    <cellStyle name="40% - Accent3 4 4" xfId="964"/>
    <cellStyle name="40% - Accent3 4 4 2" xfId="965"/>
    <cellStyle name="40% - Accent3 4 4 3" xfId="966"/>
    <cellStyle name="40% - Accent3 4 5" xfId="967"/>
    <cellStyle name="40% - Accent3 4 6" xfId="968"/>
    <cellStyle name="40% - Accent3 5" xfId="969"/>
    <cellStyle name="40% - Accent3 5 2" xfId="970"/>
    <cellStyle name="40% - Accent3 5 2 2" xfId="971"/>
    <cellStyle name="40% - Accent3 5 2 2 2" xfId="972"/>
    <cellStyle name="40% - Accent3 5 2 2 2 2" xfId="973"/>
    <cellStyle name="40% - Accent3 5 2 2 2 3" xfId="974"/>
    <cellStyle name="40% - Accent3 5 2 2 3" xfId="975"/>
    <cellStyle name="40% - Accent3 5 2 2 4" xfId="976"/>
    <cellStyle name="40% - Accent3 5 2 3" xfId="977"/>
    <cellStyle name="40% - Accent3 5 2 3 2" xfId="978"/>
    <cellStyle name="40% - Accent3 5 2 3 3" xfId="979"/>
    <cellStyle name="40% - Accent3 5 2 4" xfId="980"/>
    <cellStyle name="40% - Accent3 5 2 5" xfId="981"/>
    <cellStyle name="40% - Accent3 5 3" xfId="982"/>
    <cellStyle name="40% - Accent3 5 3 2" xfId="983"/>
    <cellStyle name="40% - Accent3 5 3 2 2" xfId="984"/>
    <cellStyle name="40% - Accent3 5 3 2 3" xfId="985"/>
    <cellStyle name="40% - Accent3 5 3 3" xfId="986"/>
    <cellStyle name="40% - Accent3 5 3 4" xfId="987"/>
    <cellStyle name="40% - Accent3 5 4" xfId="988"/>
    <cellStyle name="40% - Accent3 5 4 2" xfId="989"/>
    <cellStyle name="40% - Accent3 5 4 3" xfId="990"/>
    <cellStyle name="40% - Accent3 5 5" xfId="991"/>
    <cellStyle name="40% - Accent3 5 6" xfId="992"/>
    <cellStyle name="40% - Accent3 6" xfId="993"/>
    <cellStyle name="40% - Accent3 6 2" xfId="994"/>
    <cellStyle name="40% - Accent3 6 2 2" xfId="995"/>
    <cellStyle name="40% - Accent3 6 2 2 2" xfId="996"/>
    <cellStyle name="40% - Accent3 6 2 2 3" xfId="997"/>
    <cellStyle name="40% - Accent3 6 2 3" xfId="998"/>
    <cellStyle name="40% - Accent3 6 2 4" xfId="999"/>
    <cellStyle name="40% - Accent3 6 3" xfId="1000"/>
    <cellStyle name="40% - Accent3 6 3 2" xfId="1001"/>
    <cellStyle name="40% - Accent3 6 3 3" xfId="1002"/>
    <cellStyle name="40% - Accent3 6 4" xfId="1003"/>
    <cellStyle name="40% - Accent3 6 5" xfId="1004"/>
    <cellStyle name="40% - Accent4 2" xfId="1005"/>
    <cellStyle name="40% - Accent4 2 2" xfId="1006"/>
    <cellStyle name="40% - Accent4 3" xfId="1007"/>
    <cellStyle name="40% - Accent4 3 2" xfId="1008"/>
    <cellStyle name="40% - Accent4 3 2 2" xfId="1009"/>
    <cellStyle name="40% - Accent4 3 2 2 2" xfId="1010"/>
    <cellStyle name="40% - Accent4 3 2 2 2 2" xfId="1011"/>
    <cellStyle name="40% - Accent4 3 2 2 2 2 2" xfId="1012"/>
    <cellStyle name="40% - Accent4 3 2 2 2 2 3" xfId="1013"/>
    <cellStyle name="40% - Accent4 3 2 2 2 3" xfId="1014"/>
    <cellStyle name="40% - Accent4 3 2 2 2 4" xfId="1015"/>
    <cellStyle name="40% - Accent4 3 2 2 3" xfId="1016"/>
    <cellStyle name="40% - Accent4 3 2 2 3 2" xfId="1017"/>
    <cellStyle name="40% - Accent4 3 2 2 3 3" xfId="1018"/>
    <cellStyle name="40% - Accent4 3 2 2 4" xfId="1019"/>
    <cellStyle name="40% - Accent4 3 2 2 5" xfId="1020"/>
    <cellStyle name="40% - Accent4 3 2 3" xfId="1021"/>
    <cellStyle name="40% - Accent4 3 2 3 2" xfId="1022"/>
    <cellStyle name="40% - Accent4 3 2 3 2 2" xfId="1023"/>
    <cellStyle name="40% - Accent4 3 2 3 2 3" xfId="1024"/>
    <cellStyle name="40% - Accent4 3 2 3 3" xfId="1025"/>
    <cellStyle name="40% - Accent4 3 2 3 4" xfId="1026"/>
    <cellStyle name="40% - Accent4 3 2 4" xfId="1027"/>
    <cellStyle name="40% - Accent4 3 2 4 2" xfId="1028"/>
    <cellStyle name="40% - Accent4 3 2 4 3" xfId="1029"/>
    <cellStyle name="40% - Accent4 3 2 5" xfId="1030"/>
    <cellStyle name="40% - Accent4 3 2 6" xfId="1031"/>
    <cellStyle name="40% - Accent4 3 3" xfId="1032"/>
    <cellStyle name="40% - Accent4 3 3 2" xfId="1033"/>
    <cellStyle name="40% - Accent4 3 3 2 2" xfId="1034"/>
    <cellStyle name="40% - Accent4 3 3 2 2 2" xfId="1035"/>
    <cellStyle name="40% - Accent4 3 3 2 2 3" xfId="1036"/>
    <cellStyle name="40% - Accent4 3 3 2 3" xfId="1037"/>
    <cellStyle name="40% - Accent4 3 3 2 4" xfId="1038"/>
    <cellStyle name="40% - Accent4 3 3 3" xfId="1039"/>
    <cellStyle name="40% - Accent4 3 3 3 2" xfId="1040"/>
    <cellStyle name="40% - Accent4 3 3 3 3" xfId="1041"/>
    <cellStyle name="40% - Accent4 3 3 4" xfId="1042"/>
    <cellStyle name="40% - Accent4 3 3 5" xfId="1043"/>
    <cellStyle name="40% - Accent4 3 4" xfId="1044"/>
    <cellStyle name="40% - Accent4 3 4 2" xfId="1045"/>
    <cellStyle name="40% - Accent4 3 4 2 2" xfId="1046"/>
    <cellStyle name="40% - Accent4 3 4 2 3" xfId="1047"/>
    <cellStyle name="40% - Accent4 3 4 3" xfId="1048"/>
    <cellStyle name="40% - Accent4 3 4 4" xfId="1049"/>
    <cellStyle name="40% - Accent4 3 5" xfId="1050"/>
    <cellStyle name="40% - Accent4 3 5 2" xfId="1051"/>
    <cellStyle name="40% - Accent4 3 5 3" xfId="1052"/>
    <cellStyle name="40% - Accent4 3 6" xfId="1053"/>
    <cellStyle name="40% - Accent4 3 7" xfId="1054"/>
    <cellStyle name="40% - Accent4 4" xfId="1055"/>
    <cellStyle name="40% - Accent4 4 2" xfId="1056"/>
    <cellStyle name="40% - Accent4 4 2 2" xfId="1057"/>
    <cellStyle name="40% - Accent4 4 2 2 2" xfId="1058"/>
    <cellStyle name="40% - Accent4 4 2 2 2 2" xfId="1059"/>
    <cellStyle name="40% - Accent4 4 2 2 2 3" xfId="1060"/>
    <cellStyle name="40% - Accent4 4 2 2 3" xfId="1061"/>
    <cellStyle name="40% - Accent4 4 2 2 4" xfId="1062"/>
    <cellStyle name="40% - Accent4 4 2 3" xfId="1063"/>
    <cellStyle name="40% - Accent4 4 2 3 2" xfId="1064"/>
    <cellStyle name="40% - Accent4 4 2 3 3" xfId="1065"/>
    <cellStyle name="40% - Accent4 4 2 4" xfId="1066"/>
    <cellStyle name="40% - Accent4 4 2 5" xfId="1067"/>
    <cellStyle name="40% - Accent4 4 3" xfId="1068"/>
    <cellStyle name="40% - Accent4 4 3 2" xfId="1069"/>
    <cellStyle name="40% - Accent4 4 3 2 2" xfId="1070"/>
    <cellStyle name="40% - Accent4 4 3 2 3" xfId="1071"/>
    <cellStyle name="40% - Accent4 4 3 3" xfId="1072"/>
    <cellStyle name="40% - Accent4 4 3 4" xfId="1073"/>
    <cellStyle name="40% - Accent4 4 4" xfId="1074"/>
    <cellStyle name="40% - Accent4 4 4 2" xfId="1075"/>
    <cellStyle name="40% - Accent4 4 4 3" xfId="1076"/>
    <cellStyle name="40% - Accent4 4 5" xfId="1077"/>
    <cellStyle name="40% - Accent4 4 6" xfId="1078"/>
    <cellStyle name="40% - Accent4 5" xfId="1079"/>
    <cellStyle name="40% - Accent4 5 2" xfId="1080"/>
    <cellStyle name="40% - Accent4 5 2 2" xfId="1081"/>
    <cellStyle name="40% - Accent4 5 2 2 2" xfId="1082"/>
    <cellStyle name="40% - Accent4 5 2 2 2 2" xfId="1083"/>
    <cellStyle name="40% - Accent4 5 2 2 2 3" xfId="1084"/>
    <cellStyle name="40% - Accent4 5 2 2 3" xfId="1085"/>
    <cellStyle name="40% - Accent4 5 2 2 4" xfId="1086"/>
    <cellStyle name="40% - Accent4 5 2 3" xfId="1087"/>
    <cellStyle name="40% - Accent4 5 2 3 2" xfId="1088"/>
    <cellStyle name="40% - Accent4 5 2 3 3" xfId="1089"/>
    <cellStyle name="40% - Accent4 5 2 4" xfId="1090"/>
    <cellStyle name="40% - Accent4 5 2 5" xfId="1091"/>
    <cellStyle name="40% - Accent4 5 3" xfId="1092"/>
    <cellStyle name="40% - Accent4 5 3 2" xfId="1093"/>
    <cellStyle name="40% - Accent4 5 3 2 2" xfId="1094"/>
    <cellStyle name="40% - Accent4 5 3 2 3" xfId="1095"/>
    <cellStyle name="40% - Accent4 5 3 3" xfId="1096"/>
    <cellStyle name="40% - Accent4 5 3 4" xfId="1097"/>
    <cellStyle name="40% - Accent4 5 4" xfId="1098"/>
    <cellStyle name="40% - Accent4 5 4 2" xfId="1099"/>
    <cellStyle name="40% - Accent4 5 4 3" xfId="1100"/>
    <cellStyle name="40% - Accent4 5 5" xfId="1101"/>
    <cellStyle name="40% - Accent4 5 6" xfId="1102"/>
    <cellStyle name="40% - Accent4 6" xfId="1103"/>
    <cellStyle name="40% - Accent4 6 2" xfId="1104"/>
    <cellStyle name="40% - Accent4 6 2 2" xfId="1105"/>
    <cellStyle name="40% - Accent4 6 2 2 2" xfId="1106"/>
    <cellStyle name="40% - Accent4 6 2 2 3" xfId="1107"/>
    <cellStyle name="40% - Accent4 6 2 3" xfId="1108"/>
    <cellStyle name="40% - Accent4 6 2 4" xfId="1109"/>
    <cellStyle name="40% - Accent4 6 3" xfId="1110"/>
    <cellStyle name="40% - Accent4 6 3 2" xfId="1111"/>
    <cellStyle name="40% - Accent4 6 3 3" xfId="1112"/>
    <cellStyle name="40% - Accent4 6 4" xfId="1113"/>
    <cellStyle name="40% - Accent4 6 5" xfId="1114"/>
    <cellStyle name="40% - Accent5 2" xfId="1115"/>
    <cellStyle name="40% - Accent5 2 2" xfId="1116"/>
    <cellStyle name="40% - Accent5 3" xfId="1117"/>
    <cellStyle name="40% - Accent5 3 2" xfId="1118"/>
    <cellStyle name="40% - Accent5 3 2 2" xfId="1119"/>
    <cellStyle name="40% - Accent5 3 2 2 2" xfId="1120"/>
    <cellStyle name="40% - Accent5 3 2 2 2 2" xfId="1121"/>
    <cellStyle name="40% - Accent5 3 2 2 2 2 2" xfId="1122"/>
    <cellStyle name="40% - Accent5 3 2 2 2 2 3" xfId="1123"/>
    <cellStyle name="40% - Accent5 3 2 2 2 3" xfId="1124"/>
    <cellStyle name="40% - Accent5 3 2 2 2 4" xfId="1125"/>
    <cellStyle name="40% - Accent5 3 2 2 3" xfId="1126"/>
    <cellStyle name="40% - Accent5 3 2 2 3 2" xfId="1127"/>
    <cellStyle name="40% - Accent5 3 2 2 3 3" xfId="1128"/>
    <cellStyle name="40% - Accent5 3 2 2 4" xfId="1129"/>
    <cellStyle name="40% - Accent5 3 2 2 5" xfId="1130"/>
    <cellStyle name="40% - Accent5 3 2 3" xfId="1131"/>
    <cellStyle name="40% - Accent5 3 2 3 2" xfId="1132"/>
    <cellStyle name="40% - Accent5 3 2 3 2 2" xfId="1133"/>
    <cellStyle name="40% - Accent5 3 2 3 2 3" xfId="1134"/>
    <cellStyle name="40% - Accent5 3 2 3 3" xfId="1135"/>
    <cellStyle name="40% - Accent5 3 2 3 4" xfId="1136"/>
    <cellStyle name="40% - Accent5 3 2 4" xfId="1137"/>
    <cellStyle name="40% - Accent5 3 2 4 2" xfId="1138"/>
    <cellStyle name="40% - Accent5 3 2 4 3" xfId="1139"/>
    <cellStyle name="40% - Accent5 3 2 5" xfId="1140"/>
    <cellStyle name="40% - Accent5 3 2 6" xfId="1141"/>
    <cellStyle name="40% - Accent5 3 3" xfId="1142"/>
    <cellStyle name="40% - Accent5 3 3 2" xfId="1143"/>
    <cellStyle name="40% - Accent5 3 3 2 2" xfId="1144"/>
    <cellStyle name="40% - Accent5 3 3 2 2 2" xfId="1145"/>
    <cellStyle name="40% - Accent5 3 3 2 2 3" xfId="1146"/>
    <cellStyle name="40% - Accent5 3 3 2 3" xfId="1147"/>
    <cellStyle name="40% - Accent5 3 3 2 4" xfId="1148"/>
    <cellStyle name="40% - Accent5 3 3 3" xfId="1149"/>
    <cellStyle name="40% - Accent5 3 3 3 2" xfId="1150"/>
    <cellStyle name="40% - Accent5 3 3 3 3" xfId="1151"/>
    <cellStyle name="40% - Accent5 3 3 4" xfId="1152"/>
    <cellStyle name="40% - Accent5 3 3 5" xfId="1153"/>
    <cellStyle name="40% - Accent5 3 4" xfId="1154"/>
    <cellStyle name="40% - Accent5 3 4 2" xfId="1155"/>
    <cellStyle name="40% - Accent5 3 4 2 2" xfId="1156"/>
    <cellStyle name="40% - Accent5 3 4 2 3" xfId="1157"/>
    <cellStyle name="40% - Accent5 3 4 3" xfId="1158"/>
    <cellStyle name="40% - Accent5 3 4 4" xfId="1159"/>
    <cellStyle name="40% - Accent5 3 5" xfId="1160"/>
    <cellStyle name="40% - Accent5 3 5 2" xfId="1161"/>
    <cellStyle name="40% - Accent5 3 5 3" xfId="1162"/>
    <cellStyle name="40% - Accent5 3 6" xfId="1163"/>
    <cellStyle name="40% - Accent5 3 7" xfId="1164"/>
    <cellStyle name="40% - Accent5 4" xfId="1165"/>
    <cellStyle name="40% - Accent5 4 2" xfId="1166"/>
    <cellStyle name="40% - Accent5 4 2 2" xfId="1167"/>
    <cellStyle name="40% - Accent5 4 2 2 2" xfId="1168"/>
    <cellStyle name="40% - Accent5 4 2 2 2 2" xfId="1169"/>
    <cellStyle name="40% - Accent5 4 2 2 2 3" xfId="1170"/>
    <cellStyle name="40% - Accent5 4 2 2 3" xfId="1171"/>
    <cellStyle name="40% - Accent5 4 2 2 4" xfId="1172"/>
    <cellStyle name="40% - Accent5 4 2 3" xfId="1173"/>
    <cellStyle name="40% - Accent5 4 2 3 2" xfId="1174"/>
    <cellStyle name="40% - Accent5 4 2 3 3" xfId="1175"/>
    <cellStyle name="40% - Accent5 4 2 4" xfId="1176"/>
    <cellStyle name="40% - Accent5 4 2 5" xfId="1177"/>
    <cellStyle name="40% - Accent5 4 3" xfId="1178"/>
    <cellStyle name="40% - Accent5 4 3 2" xfId="1179"/>
    <cellStyle name="40% - Accent5 4 3 2 2" xfId="1180"/>
    <cellStyle name="40% - Accent5 4 3 2 3" xfId="1181"/>
    <cellStyle name="40% - Accent5 4 3 3" xfId="1182"/>
    <cellStyle name="40% - Accent5 4 3 4" xfId="1183"/>
    <cellStyle name="40% - Accent5 4 4" xfId="1184"/>
    <cellStyle name="40% - Accent5 4 4 2" xfId="1185"/>
    <cellStyle name="40% - Accent5 4 4 3" xfId="1186"/>
    <cellStyle name="40% - Accent5 4 5" xfId="1187"/>
    <cellStyle name="40% - Accent5 4 6" xfId="1188"/>
    <cellStyle name="40% - Accent5 5" xfId="1189"/>
    <cellStyle name="40% - Accent5 5 2" xfId="1190"/>
    <cellStyle name="40% - Accent5 5 2 2" xfId="1191"/>
    <cellStyle name="40% - Accent5 5 2 2 2" xfId="1192"/>
    <cellStyle name="40% - Accent5 5 2 2 2 2" xfId="1193"/>
    <cellStyle name="40% - Accent5 5 2 2 2 3" xfId="1194"/>
    <cellStyle name="40% - Accent5 5 2 2 3" xfId="1195"/>
    <cellStyle name="40% - Accent5 5 2 2 4" xfId="1196"/>
    <cellStyle name="40% - Accent5 5 2 3" xfId="1197"/>
    <cellStyle name="40% - Accent5 5 2 3 2" xfId="1198"/>
    <cellStyle name="40% - Accent5 5 2 3 3" xfId="1199"/>
    <cellStyle name="40% - Accent5 5 2 4" xfId="1200"/>
    <cellStyle name="40% - Accent5 5 2 5" xfId="1201"/>
    <cellStyle name="40% - Accent5 5 3" xfId="1202"/>
    <cellStyle name="40% - Accent5 5 3 2" xfId="1203"/>
    <cellStyle name="40% - Accent5 5 3 2 2" xfId="1204"/>
    <cellStyle name="40% - Accent5 5 3 2 3" xfId="1205"/>
    <cellStyle name="40% - Accent5 5 3 3" xfId="1206"/>
    <cellStyle name="40% - Accent5 5 3 4" xfId="1207"/>
    <cellStyle name="40% - Accent5 5 4" xfId="1208"/>
    <cellStyle name="40% - Accent5 5 4 2" xfId="1209"/>
    <cellStyle name="40% - Accent5 5 4 3" xfId="1210"/>
    <cellStyle name="40% - Accent5 5 5" xfId="1211"/>
    <cellStyle name="40% - Accent5 5 6" xfId="1212"/>
    <cellStyle name="40% - Accent5 6" xfId="1213"/>
    <cellStyle name="40% - Accent5 6 2" xfId="1214"/>
    <cellStyle name="40% - Accent5 6 2 2" xfId="1215"/>
    <cellStyle name="40% - Accent5 6 2 2 2" xfId="1216"/>
    <cellStyle name="40% - Accent5 6 2 2 3" xfId="1217"/>
    <cellStyle name="40% - Accent5 6 2 3" xfId="1218"/>
    <cellStyle name="40% - Accent5 6 2 4" xfId="1219"/>
    <cellStyle name="40% - Accent5 6 3" xfId="1220"/>
    <cellStyle name="40% - Accent5 6 3 2" xfId="1221"/>
    <cellStyle name="40% - Accent5 6 3 3" xfId="1222"/>
    <cellStyle name="40% - Accent5 6 4" xfId="1223"/>
    <cellStyle name="40% - Accent5 6 5" xfId="1224"/>
    <cellStyle name="40% - Accent6 2" xfId="1225"/>
    <cellStyle name="40% - Accent6 2 2" xfId="1226"/>
    <cellStyle name="40% - Accent6 3" xfId="1227"/>
    <cellStyle name="40% - Accent6 3 2" xfId="1228"/>
    <cellStyle name="40% - Accent6 3 2 2" xfId="1229"/>
    <cellStyle name="40% - Accent6 3 2 2 2" xfId="1230"/>
    <cellStyle name="40% - Accent6 3 2 2 2 2" xfId="1231"/>
    <cellStyle name="40% - Accent6 3 2 2 2 2 2" xfId="1232"/>
    <cellStyle name="40% - Accent6 3 2 2 2 2 3" xfId="1233"/>
    <cellStyle name="40% - Accent6 3 2 2 2 3" xfId="1234"/>
    <cellStyle name="40% - Accent6 3 2 2 2 4" xfId="1235"/>
    <cellStyle name="40% - Accent6 3 2 2 3" xfId="1236"/>
    <cellStyle name="40% - Accent6 3 2 2 3 2" xfId="1237"/>
    <cellStyle name="40% - Accent6 3 2 2 3 3" xfId="1238"/>
    <cellStyle name="40% - Accent6 3 2 2 4" xfId="1239"/>
    <cellStyle name="40% - Accent6 3 2 2 5" xfId="1240"/>
    <cellStyle name="40% - Accent6 3 2 3" xfId="1241"/>
    <cellStyle name="40% - Accent6 3 2 3 2" xfId="1242"/>
    <cellStyle name="40% - Accent6 3 2 3 2 2" xfId="1243"/>
    <cellStyle name="40% - Accent6 3 2 3 2 3" xfId="1244"/>
    <cellStyle name="40% - Accent6 3 2 3 3" xfId="1245"/>
    <cellStyle name="40% - Accent6 3 2 3 4" xfId="1246"/>
    <cellStyle name="40% - Accent6 3 2 4" xfId="1247"/>
    <cellStyle name="40% - Accent6 3 2 4 2" xfId="1248"/>
    <cellStyle name="40% - Accent6 3 2 4 3" xfId="1249"/>
    <cellStyle name="40% - Accent6 3 2 5" xfId="1250"/>
    <cellStyle name="40% - Accent6 3 2 6" xfId="1251"/>
    <cellStyle name="40% - Accent6 3 3" xfId="1252"/>
    <cellStyle name="40% - Accent6 3 3 2" xfId="1253"/>
    <cellStyle name="40% - Accent6 3 3 2 2" xfId="1254"/>
    <cellStyle name="40% - Accent6 3 3 2 2 2" xfId="1255"/>
    <cellStyle name="40% - Accent6 3 3 2 2 3" xfId="1256"/>
    <cellStyle name="40% - Accent6 3 3 2 3" xfId="1257"/>
    <cellStyle name="40% - Accent6 3 3 2 4" xfId="1258"/>
    <cellStyle name="40% - Accent6 3 3 3" xfId="1259"/>
    <cellStyle name="40% - Accent6 3 3 3 2" xfId="1260"/>
    <cellStyle name="40% - Accent6 3 3 3 3" xfId="1261"/>
    <cellStyle name="40% - Accent6 3 3 4" xfId="1262"/>
    <cellStyle name="40% - Accent6 3 3 5" xfId="1263"/>
    <cellStyle name="40% - Accent6 3 4" xfId="1264"/>
    <cellStyle name="40% - Accent6 3 4 2" xfId="1265"/>
    <cellStyle name="40% - Accent6 3 4 2 2" xfId="1266"/>
    <cellStyle name="40% - Accent6 3 4 2 3" xfId="1267"/>
    <cellStyle name="40% - Accent6 3 4 3" xfId="1268"/>
    <cellStyle name="40% - Accent6 3 4 4" xfId="1269"/>
    <cellStyle name="40% - Accent6 3 5" xfId="1270"/>
    <cellStyle name="40% - Accent6 3 5 2" xfId="1271"/>
    <cellStyle name="40% - Accent6 3 5 3" xfId="1272"/>
    <cellStyle name="40% - Accent6 3 6" xfId="1273"/>
    <cellStyle name="40% - Accent6 3 7" xfId="1274"/>
    <cellStyle name="40% - Accent6 4" xfId="1275"/>
    <cellStyle name="40% - Accent6 4 2" xfId="1276"/>
    <cellStyle name="40% - Accent6 4 2 2" xfId="1277"/>
    <cellStyle name="40% - Accent6 4 2 2 2" xfId="1278"/>
    <cellStyle name="40% - Accent6 4 2 2 2 2" xfId="1279"/>
    <cellStyle name="40% - Accent6 4 2 2 2 3" xfId="1280"/>
    <cellStyle name="40% - Accent6 4 2 2 3" xfId="1281"/>
    <cellStyle name="40% - Accent6 4 2 2 4" xfId="1282"/>
    <cellStyle name="40% - Accent6 4 2 3" xfId="1283"/>
    <cellStyle name="40% - Accent6 4 2 3 2" xfId="1284"/>
    <cellStyle name="40% - Accent6 4 2 3 3" xfId="1285"/>
    <cellStyle name="40% - Accent6 4 2 4" xfId="1286"/>
    <cellStyle name="40% - Accent6 4 2 5" xfId="1287"/>
    <cellStyle name="40% - Accent6 4 3" xfId="1288"/>
    <cellStyle name="40% - Accent6 4 3 2" xfId="1289"/>
    <cellStyle name="40% - Accent6 4 3 2 2" xfId="1290"/>
    <cellStyle name="40% - Accent6 4 3 2 3" xfId="1291"/>
    <cellStyle name="40% - Accent6 4 3 3" xfId="1292"/>
    <cellStyle name="40% - Accent6 4 3 4" xfId="1293"/>
    <cellStyle name="40% - Accent6 4 4" xfId="1294"/>
    <cellStyle name="40% - Accent6 4 4 2" xfId="1295"/>
    <cellStyle name="40% - Accent6 4 4 3" xfId="1296"/>
    <cellStyle name="40% - Accent6 4 5" xfId="1297"/>
    <cellStyle name="40% - Accent6 4 6" xfId="1298"/>
    <cellStyle name="40% - Accent6 5" xfId="1299"/>
    <cellStyle name="40% - Accent6 5 2" xfId="1300"/>
    <cellStyle name="40% - Accent6 5 2 2" xfId="1301"/>
    <cellStyle name="40% - Accent6 5 2 2 2" xfId="1302"/>
    <cellStyle name="40% - Accent6 5 2 2 2 2" xfId="1303"/>
    <cellStyle name="40% - Accent6 5 2 2 2 3" xfId="1304"/>
    <cellStyle name="40% - Accent6 5 2 2 3" xfId="1305"/>
    <cellStyle name="40% - Accent6 5 2 2 4" xfId="1306"/>
    <cellStyle name="40% - Accent6 5 2 3" xfId="1307"/>
    <cellStyle name="40% - Accent6 5 2 3 2" xfId="1308"/>
    <cellStyle name="40% - Accent6 5 2 3 3" xfId="1309"/>
    <cellStyle name="40% - Accent6 5 2 4" xfId="1310"/>
    <cellStyle name="40% - Accent6 5 2 5" xfId="1311"/>
    <cellStyle name="40% - Accent6 5 3" xfId="1312"/>
    <cellStyle name="40% - Accent6 5 3 2" xfId="1313"/>
    <cellStyle name="40% - Accent6 5 3 2 2" xfId="1314"/>
    <cellStyle name="40% - Accent6 5 3 2 3" xfId="1315"/>
    <cellStyle name="40% - Accent6 5 3 3" xfId="1316"/>
    <cellStyle name="40% - Accent6 5 3 4" xfId="1317"/>
    <cellStyle name="40% - Accent6 5 4" xfId="1318"/>
    <cellStyle name="40% - Accent6 5 4 2" xfId="1319"/>
    <cellStyle name="40% - Accent6 5 4 3" xfId="1320"/>
    <cellStyle name="40% - Accent6 5 5" xfId="1321"/>
    <cellStyle name="40% - Accent6 5 6" xfId="1322"/>
    <cellStyle name="40% - Accent6 6" xfId="1323"/>
    <cellStyle name="40% - Accent6 6 2" xfId="1324"/>
    <cellStyle name="40% - Accent6 6 2 2" xfId="1325"/>
    <cellStyle name="40% - Accent6 6 2 2 2" xfId="1326"/>
    <cellStyle name="40% - Accent6 6 2 2 3" xfId="1327"/>
    <cellStyle name="40% - Accent6 6 2 3" xfId="1328"/>
    <cellStyle name="40% - Accent6 6 2 4" xfId="1329"/>
    <cellStyle name="40% - Accent6 6 3" xfId="1330"/>
    <cellStyle name="40% - Accent6 6 3 2" xfId="1331"/>
    <cellStyle name="40% - Accent6 6 3 3" xfId="1332"/>
    <cellStyle name="40% - Accent6 6 4" xfId="1333"/>
    <cellStyle name="40% - Accent6 6 5" xfId="1334"/>
    <cellStyle name="5 indents" xfId="1335"/>
    <cellStyle name="60% - Accent1 2" xfId="1336"/>
    <cellStyle name="60% - Accent2 2" xfId="1337"/>
    <cellStyle name="60% - Accent3 2" xfId="1338"/>
    <cellStyle name="60% - Accent4 2" xfId="1339"/>
    <cellStyle name="60% - Accent5 2" xfId="1340"/>
    <cellStyle name="60% - Accent6 2" xfId="1341"/>
    <cellStyle name="Accent1 2" xfId="1342"/>
    <cellStyle name="Accent2 2" xfId="1343"/>
    <cellStyle name="Accent3 2" xfId="1344"/>
    <cellStyle name="Accent4 2" xfId="1345"/>
    <cellStyle name="Accent5 2" xfId="1346"/>
    <cellStyle name="Accent6 2" xfId="1347"/>
    <cellStyle name="Bad 2" xfId="1348"/>
    <cellStyle name="Calculation 2" xfId="1349"/>
    <cellStyle name="Calculation 2 2" xfId="1350"/>
    <cellStyle name="Calculation 2 2 2" xfId="1351"/>
    <cellStyle name="Calculation 2 3" xfId="1352"/>
    <cellStyle name="Calculation 2 3 2" xfId="1353"/>
    <cellStyle name="Calculation 2 4" xfId="1354"/>
    <cellStyle name="Check Cell 2" xfId="1355"/>
    <cellStyle name="Comma 2" xfId="1356"/>
    <cellStyle name="Comma 2 2" xfId="1357"/>
    <cellStyle name="Comma 2 2 2" xfId="4153"/>
    <cellStyle name="Comma 2 3" xfId="1358"/>
    <cellStyle name="Comma 2 3 2" xfId="1359"/>
    <cellStyle name="Comma 2 3 2 2" xfId="1360"/>
    <cellStyle name="Comma 2 3 2 3" xfId="1361"/>
    <cellStyle name="Comma 2 3 3" xfId="1362"/>
    <cellStyle name="Comma 2 3 4" xfId="1363"/>
    <cellStyle name="Comma 2 4" xfId="1364"/>
    <cellStyle name="Comma 2 4 2" xfId="1365"/>
    <cellStyle name="Comma 2 4 2 2" xfId="1366"/>
    <cellStyle name="Comma 2 4 2 3" xfId="1367"/>
    <cellStyle name="Comma 2 4 3" xfId="1368"/>
    <cellStyle name="Comma 2 4 4" xfId="1369"/>
    <cellStyle name="Comma 2 5" xfId="1370"/>
    <cellStyle name="Comma 2 5 2" xfId="1371"/>
    <cellStyle name="Comma 2 5 2 2" xfId="1372"/>
    <cellStyle name="Comma 2 5 2 3" xfId="1373"/>
    <cellStyle name="Comma 2 5 3" xfId="1374"/>
    <cellStyle name="Comma 2 5 4" xfId="1375"/>
    <cellStyle name="Comma 2 6" xfId="1376"/>
    <cellStyle name="Comma 2 6 2" xfId="4154"/>
    <cellStyle name="Comma 2 7" xfId="4152"/>
    <cellStyle name="Comma 3" xfId="1377"/>
    <cellStyle name="Comma 3 2" xfId="1378"/>
    <cellStyle name="Comma 3 2 2" xfId="1379"/>
    <cellStyle name="Comma 3 2 2 2" xfId="1380"/>
    <cellStyle name="Comma 3 2 2 3" xfId="1381"/>
    <cellStyle name="Comma 3 2 3" xfId="1382"/>
    <cellStyle name="Comma 3 2 4" xfId="1383"/>
    <cellStyle name="Comma 3 3" xfId="1384"/>
    <cellStyle name="Comma 3 3 2" xfId="1385"/>
    <cellStyle name="Comma 3 3 2 2" xfId="1386"/>
    <cellStyle name="Comma 3 3 2 3" xfId="1387"/>
    <cellStyle name="Comma 3 3 3" xfId="1388"/>
    <cellStyle name="Comma 3 3 4" xfId="1389"/>
    <cellStyle name="Comma 3 4" xfId="1390"/>
    <cellStyle name="Comma 3 4 2" xfId="1391"/>
    <cellStyle name="Comma 3 4 3" xfId="1392"/>
    <cellStyle name="Comma 3 5" xfId="1393"/>
    <cellStyle name="Comma 3 6" xfId="1394"/>
    <cellStyle name="Comma 4" xfId="1395"/>
    <cellStyle name="Comma 4 2" xfId="4155"/>
    <cellStyle name="Comma 5" xfId="1396"/>
    <cellStyle name="Comma 5 2" xfId="1397"/>
    <cellStyle name="Comma 5 2 2" xfId="1398"/>
    <cellStyle name="Comma 5 2 3" xfId="1399"/>
    <cellStyle name="Comma 5 3" xfId="1400"/>
    <cellStyle name="Comma 5 4" xfId="1401"/>
    <cellStyle name="Comma 6" xfId="1402"/>
    <cellStyle name="Comma 6 2" xfId="1403"/>
    <cellStyle name="Comma 6 2 2" xfId="1404"/>
    <cellStyle name="Comma 6 2 3" xfId="1405"/>
    <cellStyle name="Comma 6 3" xfId="1406"/>
    <cellStyle name="Comma 6 4" xfId="1407"/>
    <cellStyle name="Comma 7" xfId="1408"/>
    <cellStyle name="Comma 7 2" xfId="1409"/>
    <cellStyle name="Comma 7 2 2" xfId="1410"/>
    <cellStyle name="Comma 7 2 3" xfId="1411"/>
    <cellStyle name="Comma 7 3" xfId="1412"/>
    <cellStyle name="Comma 7 4" xfId="1413"/>
    <cellStyle name="Comma 8" xfId="4148"/>
    <cellStyle name="Comma(3)" xfId="1414"/>
    <cellStyle name="Currency 2" xfId="1415"/>
    <cellStyle name="Currency 3" xfId="1416"/>
    <cellStyle name="Explanatory Text 2" xfId="1417"/>
    <cellStyle name="Good 2" xfId="1418"/>
    <cellStyle name="Heading 1 2" xfId="1419"/>
    <cellStyle name="Heading 1 2 2" xfId="1420"/>
    <cellStyle name="Heading 1 2 2 2" xfId="1421"/>
    <cellStyle name="Heading 1 2 2 2 2" xfId="1422"/>
    <cellStyle name="Heading 1 2 2 2 2 2" xfId="1423"/>
    <cellStyle name="Heading 1 2 2 2 3" xfId="1424"/>
    <cellStyle name="Heading 1 2 2 3" xfId="1425"/>
    <cellStyle name="Heading 1 2 2 3 2" xfId="1426"/>
    <cellStyle name="Heading 1 2 2 3 2 2" xfId="1427"/>
    <cellStyle name="Heading 1 2 2 3 3" xfId="1428"/>
    <cellStyle name="Heading 1 2 2 4" xfId="1429"/>
    <cellStyle name="Heading 1 2 2 4 2" xfId="1430"/>
    <cellStyle name="Heading 1 2 3" xfId="1431"/>
    <cellStyle name="Heading 1 2 3 2" xfId="1432"/>
    <cellStyle name="Heading 1 2 3 2 2" xfId="1433"/>
    <cellStyle name="Heading 1 2 3 3" xfId="1434"/>
    <cellStyle name="Heading 1 2 4" xfId="1435"/>
    <cellStyle name="Heading 1 2 4 2" xfId="1436"/>
    <cellStyle name="Heading 1 2 4 2 2" xfId="1437"/>
    <cellStyle name="Heading 1 2 4 3" xfId="1438"/>
    <cellStyle name="Heading 1 2 5" xfId="1439"/>
    <cellStyle name="Heading 1 2 5 2" xfId="1440"/>
    <cellStyle name="Heading 2 2" xfId="1441"/>
    <cellStyle name="Heading 2 2 2" xfId="1442"/>
    <cellStyle name="Heading 2 2 2 2" xfId="1443"/>
    <cellStyle name="Heading 2 2 2 2 2" xfId="1444"/>
    <cellStyle name="Heading 2 2 2 2 2 2" xfId="1445"/>
    <cellStyle name="Heading 2 2 2 2 2 2 2" xfId="1446"/>
    <cellStyle name="Heading 2 2 2 2 3" xfId="1447"/>
    <cellStyle name="Heading 2 2 2 2 3 2" xfId="1448"/>
    <cellStyle name="Heading 2 2 2 3" xfId="1449"/>
    <cellStyle name="Heading 2 2 2 3 2" xfId="1450"/>
    <cellStyle name="Heading 2 2 2 3 2 2" xfId="1451"/>
    <cellStyle name="Heading 2 2 2 3 2 2 2" xfId="1452"/>
    <cellStyle name="Heading 2 2 2 3 3" xfId="1453"/>
    <cellStyle name="Heading 2 2 2 3 3 2" xfId="1454"/>
    <cellStyle name="Heading 2 2 2 4" xfId="1455"/>
    <cellStyle name="Heading 2 2 2 4 2" xfId="1456"/>
    <cellStyle name="Heading 2 2 2 4 2 2" xfId="1457"/>
    <cellStyle name="Heading 2 2 2 4 2 2 2" xfId="1458"/>
    <cellStyle name="Heading 2 2 2 4 3" xfId="1459"/>
    <cellStyle name="Heading 2 2 2 4 3 2" xfId="1460"/>
    <cellStyle name="Heading 2 2 3" xfId="1461"/>
    <cellStyle name="Heading 2 2 3 2" xfId="1462"/>
    <cellStyle name="Heading 2 2 3 2 2" xfId="1463"/>
    <cellStyle name="Heading 2 2 3 2 2 2" xfId="1464"/>
    <cellStyle name="Heading 2 2 3 3" xfId="1465"/>
    <cellStyle name="Heading 2 2 3 3 2" xfId="1466"/>
    <cellStyle name="Heading 2 2 4" xfId="1467"/>
    <cellStyle name="Heading 2 2 4 2" xfId="1468"/>
    <cellStyle name="Heading 2 2 4 2 2" xfId="1469"/>
    <cellStyle name="Heading 2 2 4 2 2 2" xfId="1470"/>
    <cellStyle name="Heading 2 2 4 3" xfId="1471"/>
    <cellStyle name="Heading 2 2 4 3 2" xfId="1472"/>
    <cellStyle name="Heading 2 2 5" xfId="1473"/>
    <cellStyle name="Heading 2 2 5 2" xfId="1474"/>
    <cellStyle name="Heading 2 2 5 2 2" xfId="1475"/>
    <cellStyle name="Heading 2 2 5 2 2 2" xfId="1476"/>
    <cellStyle name="Heading 2 2 5 3" xfId="1477"/>
    <cellStyle name="Heading 2 2 5 3 2" xfId="1478"/>
    <cellStyle name="Heading 3 2" xfId="1479"/>
    <cellStyle name="Heading 4 2" xfId="1480"/>
    <cellStyle name="imf-one decimal" xfId="1481"/>
    <cellStyle name="imf-zero decimal" xfId="1482"/>
    <cellStyle name="Input 2" xfId="1483"/>
    <cellStyle name="Input 2 2" xfId="1484"/>
    <cellStyle name="Input 2 2 2" xfId="1485"/>
    <cellStyle name="Input 2 3" xfId="1486"/>
    <cellStyle name="Input 2 3 2" xfId="1487"/>
    <cellStyle name="Input 2 4" xfId="1488"/>
    <cellStyle name="Linked Cell 2" xfId="1489"/>
    <cellStyle name="Neutral 2" xfId="1490"/>
    <cellStyle name="Normal" xfId="0" builtinId="0"/>
    <cellStyle name="Normal 10" xfId="1491"/>
    <cellStyle name="Normal 10 2" xfId="1492"/>
    <cellStyle name="Normal 10 2 2" xfId="1493"/>
    <cellStyle name="Normal 10 2 2 2" xfId="1494"/>
    <cellStyle name="Normal 10 2 2 3" xfId="1495"/>
    <cellStyle name="Normal 10 2 3" xfId="1496"/>
    <cellStyle name="Normal 10 2 4" xfId="1497"/>
    <cellStyle name="Normal 10 3" xfId="1498"/>
    <cellStyle name="Normal 10 3 2" xfId="1499"/>
    <cellStyle name="Normal 10 3 2 2" xfId="1500"/>
    <cellStyle name="Normal 10 3 2 3" xfId="1501"/>
    <cellStyle name="Normal 10 3 3" xfId="1502"/>
    <cellStyle name="Normal 10 3 4" xfId="1503"/>
    <cellStyle name="Normal 10 4" xfId="1504"/>
    <cellStyle name="Normal 10 4 2" xfId="1505"/>
    <cellStyle name="Normal 10 4 3" xfId="1506"/>
    <cellStyle name="Normal 10 5" xfId="1507"/>
    <cellStyle name="Normal 10 6" xfId="1508"/>
    <cellStyle name="Normal 11" xfId="1509"/>
    <cellStyle name="Normal 11 2" xfId="1510"/>
    <cellStyle name="Normal 11 2 2" xfId="1511"/>
    <cellStyle name="Normal 11 2 2 2" xfId="1512"/>
    <cellStyle name="Normal 11 2 2 3" xfId="1513"/>
    <cellStyle name="Normal 11 2 3" xfId="1514"/>
    <cellStyle name="Normal 11 2 4" xfId="1515"/>
    <cellStyle name="Normal 11 3" xfId="1516"/>
    <cellStyle name="Normal 11 3 2" xfId="1517"/>
    <cellStyle name="Normal 11 3 2 2" xfId="1518"/>
    <cellStyle name="Normal 11 3 2 3" xfId="1519"/>
    <cellStyle name="Normal 11 3 3" xfId="1520"/>
    <cellStyle name="Normal 11 3 4" xfId="1521"/>
    <cellStyle name="Normal 11 4" xfId="1522"/>
    <cellStyle name="Normal 11 4 2" xfId="1523"/>
    <cellStyle name="Normal 11 4 3" xfId="1524"/>
    <cellStyle name="Normal 11 5" xfId="1525"/>
    <cellStyle name="Normal 11 6" xfId="1526"/>
    <cellStyle name="Normal 12" xfId="1527"/>
    <cellStyle name="Normal 12 2" xfId="1528"/>
    <cellStyle name="Normal 12 2 2" xfId="1529"/>
    <cellStyle name="Normal 12 2 2 2" xfId="1530"/>
    <cellStyle name="Normal 12 2 2 3" xfId="1531"/>
    <cellStyle name="Normal 12 2 3" xfId="1532"/>
    <cellStyle name="Normal 12 2 4" xfId="1533"/>
    <cellStyle name="Normal 12 3" xfId="1534"/>
    <cellStyle name="Normal 12 3 2" xfId="1535"/>
    <cellStyle name="Normal 12 3 2 2" xfId="1536"/>
    <cellStyle name="Normal 12 3 2 3" xfId="1537"/>
    <cellStyle name="Normal 12 3 3" xfId="1538"/>
    <cellStyle name="Normal 12 3 4" xfId="1539"/>
    <cellStyle name="Normal 12 4" xfId="1540"/>
    <cellStyle name="Normal 12 4 2" xfId="1541"/>
    <cellStyle name="Normal 12 4 3" xfId="1542"/>
    <cellStyle name="Normal 12 5" xfId="1543"/>
    <cellStyle name="Normal 12 6" xfId="1544"/>
    <cellStyle name="Normal 13" xfId="1545"/>
    <cellStyle name="Normal 13 2" xfId="1546"/>
    <cellStyle name="Normal 13 2 2" xfId="1547"/>
    <cellStyle name="Normal 13 2 2 2" xfId="1548"/>
    <cellStyle name="Normal 13 2 2 3" xfId="1549"/>
    <cellStyle name="Normal 13 2 3" xfId="1550"/>
    <cellStyle name="Normal 13 2 4" xfId="1551"/>
    <cellStyle name="Normal 13 3" xfId="1552"/>
    <cellStyle name="Normal 13 3 2" xfId="1553"/>
    <cellStyle name="Normal 13 3 2 2" xfId="1554"/>
    <cellStyle name="Normal 13 3 2 3" xfId="1555"/>
    <cellStyle name="Normal 13 3 3" xfId="1556"/>
    <cellStyle name="Normal 13 3 4" xfId="1557"/>
    <cellStyle name="Normal 13 4" xfId="1558"/>
    <cellStyle name="Normal 13 4 2" xfId="1559"/>
    <cellStyle name="Normal 13 4 3" xfId="1560"/>
    <cellStyle name="Normal 13 5" xfId="1561"/>
    <cellStyle name="Normal 13 6" xfId="1562"/>
    <cellStyle name="Normal 14" xfId="1563"/>
    <cellStyle name="Normal 14 2" xfId="1564"/>
    <cellStyle name="Normal 14 2 2" xfId="1565"/>
    <cellStyle name="Normal 14 2 2 2" xfId="1566"/>
    <cellStyle name="Normal 14 2 2 3" xfId="1567"/>
    <cellStyle name="Normal 14 2 3" xfId="1568"/>
    <cellStyle name="Normal 14 2 4" xfId="1569"/>
    <cellStyle name="Normal 14 3" xfId="1570"/>
    <cellStyle name="Normal 14 3 2" xfId="1571"/>
    <cellStyle name="Normal 14 3 2 2" xfId="1572"/>
    <cellStyle name="Normal 14 3 2 3" xfId="1573"/>
    <cellStyle name="Normal 14 3 3" xfId="1574"/>
    <cellStyle name="Normal 14 3 4" xfId="1575"/>
    <cellStyle name="Normal 14 4" xfId="1576"/>
    <cellStyle name="Normal 14 4 2" xfId="1577"/>
    <cellStyle name="Normal 14 4 3" xfId="1578"/>
    <cellStyle name="Normal 14 5" xfId="1579"/>
    <cellStyle name="Normal 14 6" xfId="1580"/>
    <cellStyle name="Normal 15" xfId="1581"/>
    <cellStyle name="Normal 15 2" xfId="2"/>
    <cellStyle name="Normal 15 3" xfId="1582"/>
    <cellStyle name="Normal 16" xfId="1583"/>
    <cellStyle name="Normal 16 2" xfId="1584"/>
    <cellStyle name="Normal 16 2 2" xfId="1585"/>
    <cellStyle name="Normal 16 2 3" xfId="1586"/>
    <cellStyle name="Normal 16 3" xfId="1587"/>
    <cellStyle name="Normal 16 4" xfId="1588"/>
    <cellStyle name="Normal 17" xfId="1589"/>
    <cellStyle name="Normal 17 2" xfId="1590"/>
    <cellStyle name="Normal 17 2 2" xfId="1591"/>
    <cellStyle name="Normal 17 2 3" xfId="1592"/>
    <cellStyle name="Normal 17 3" xfId="1593"/>
    <cellStyle name="Normal 17 4" xfId="1594"/>
    <cellStyle name="Normal 18" xfId="1595"/>
    <cellStyle name="Normal 18 2" xfId="1596"/>
    <cellStyle name="Normal 18 2 2" xfId="1597"/>
    <cellStyle name="Normal 18 2 3" xfId="1598"/>
    <cellStyle name="Normal 18 3" xfId="1599"/>
    <cellStyle name="Normal 18 4" xfId="1600"/>
    <cellStyle name="Normal 19" xfId="1601"/>
    <cellStyle name="Normal 19 2" xfId="1602"/>
    <cellStyle name="Normal 19 3" xfId="1603"/>
    <cellStyle name="Normal 2" xfId="8"/>
    <cellStyle name="Normal 2 2" xfId="10"/>
    <cellStyle name="Normal 2 3" xfId="1604"/>
    <cellStyle name="Normal 2 4" xfId="1605"/>
    <cellStyle name="Normal 2 4 10" xfId="1606"/>
    <cellStyle name="Normal 2 4 10 2" xfId="1607"/>
    <cellStyle name="Normal 2 4 10 2 2" xfId="1608"/>
    <cellStyle name="Normal 2 4 10 2 2 2" xfId="1609"/>
    <cellStyle name="Normal 2 4 10 2 2 2 2" xfId="1610"/>
    <cellStyle name="Normal 2 4 10 2 2 2 3" xfId="1611"/>
    <cellStyle name="Normal 2 4 10 2 2 3" xfId="1612"/>
    <cellStyle name="Normal 2 4 10 2 2 4" xfId="1613"/>
    <cellStyle name="Normal 2 4 10 2 3" xfId="1614"/>
    <cellStyle name="Normal 2 4 10 2 3 2" xfId="1615"/>
    <cellStyle name="Normal 2 4 10 2 3 3" xfId="1616"/>
    <cellStyle name="Normal 2 4 10 2 4" xfId="1617"/>
    <cellStyle name="Normal 2 4 10 2 5" xfId="1618"/>
    <cellStyle name="Normal 2 4 10 3" xfId="1619"/>
    <cellStyle name="Normal 2 4 10 3 2" xfId="1620"/>
    <cellStyle name="Normal 2 4 10 3 2 2" xfId="1621"/>
    <cellStyle name="Normal 2 4 10 3 2 2 2" xfId="1622"/>
    <cellStyle name="Normal 2 4 10 3 2 2 3" xfId="1623"/>
    <cellStyle name="Normal 2 4 10 3 2 3" xfId="1624"/>
    <cellStyle name="Normal 2 4 10 3 2 4" xfId="1625"/>
    <cellStyle name="Normal 2 4 10 3 3" xfId="1626"/>
    <cellStyle name="Normal 2 4 10 3 3 2" xfId="1627"/>
    <cellStyle name="Normal 2 4 10 3 3 3" xfId="1628"/>
    <cellStyle name="Normal 2 4 10 3 4" xfId="1629"/>
    <cellStyle name="Normal 2 4 10 3 5" xfId="1630"/>
    <cellStyle name="Normal 2 4 10 4" xfId="1631"/>
    <cellStyle name="Normal 2 4 10 4 2" xfId="1632"/>
    <cellStyle name="Normal 2 4 10 4 2 2" xfId="1633"/>
    <cellStyle name="Normal 2 4 10 4 2 3" xfId="1634"/>
    <cellStyle name="Normal 2 4 10 4 3" xfId="1635"/>
    <cellStyle name="Normal 2 4 10 4 4" xfId="1636"/>
    <cellStyle name="Normal 2 4 10 5" xfId="1637"/>
    <cellStyle name="Normal 2 4 10 5 2" xfId="1638"/>
    <cellStyle name="Normal 2 4 10 5 3" xfId="1639"/>
    <cellStyle name="Normal 2 4 10 6" xfId="1640"/>
    <cellStyle name="Normal 2 4 10 7" xfId="1641"/>
    <cellStyle name="Normal 2 4 11" xfId="1642"/>
    <cellStyle name="Normal 2 4 11 2" xfId="1643"/>
    <cellStyle name="Normal 2 4 11 2 2" xfId="1644"/>
    <cellStyle name="Normal 2 4 11 2 2 2" xfId="1645"/>
    <cellStyle name="Normal 2 4 11 2 2 3" xfId="1646"/>
    <cellStyle name="Normal 2 4 11 2 3" xfId="1647"/>
    <cellStyle name="Normal 2 4 11 2 4" xfId="1648"/>
    <cellStyle name="Normal 2 4 11 3" xfId="1649"/>
    <cellStyle name="Normal 2 4 11 3 2" xfId="1650"/>
    <cellStyle name="Normal 2 4 11 3 3" xfId="1651"/>
    <cellStyle name="Normal 2 4 11 4" xfId="1652"/>
    <cellStyle name="Normal 2 4 11 5" xfId="1653"/>
    <cellStyle name="Normal 2 4 12" xfId="1654"/>
    <cellStyle name="Normal 2 4 12 2" xfId="1655"/>
    <cellStyle name="Normal 2 4 12 2 2" xfId="1656"/>
    <cellStyle name="Normal 2 4 12 2 2 2" xfId="1657"/>
    <cellStyle name="Normal 2 4 12 2 2 3" xfId="1658"/>
    <cellStyle name="Normal 2 4 12 2 3" xfId="1659"/>
    <cellStyle name="Normal 2 4 12 2 4" xfId="1660"/>
    <cellStyle name="Normal 2 4 12 3" xfId="1661"/>
    <cellStyle name="Normal 2 4 12 3 2" xfId="1662"/>
    <cellStyle name="Normal 2 4 12 3 3" xfId="1663"/>
    <cellStyle name="Normal 2 4 12 4" xfId="1664"/>
    <cellStyle name="Normal 2 4 12 5" xfId="1665"/>
    <cellStyle name="Normal 2 4 13" xfId="1666"/>
    <cellStyle name="Normal 2 4 13 2" xfId="1667"/>
    <cellStyle name="Normal 2 4 13 2 2" xfId="1668"/>
    <cellStyle name="Normal 2 4 13 2 2 2" xfId="1669"/>
    <cellStyle name="Normal 2 4 13 2 2 3" xfId="1670"/>
    <cellStyle name="Normal 2 4 13 2 3" xfId="1671"/>
    <cellStyle name="Normal 2 4 13 2 4" xfId="1672"/>
    <cellStyle name="Normal 2 4 13 3" xfId="1673"/>
    <cellStyle name="Normal 2 4 13 3 2" xfId="1674"/>
    <cellStyle name="Normal 2 4 13 3 3" xfId="1675"/>
    <cellStyle name="Normal 2 4 13 4" xfId="1676"/>
    <cellStyle name="Normal 2 4 13 5" xfId="1677"/>
    <cellStyle name="Normal 2 4 14" xfId="1678"/>
    <cellStyle name="Normal 2 4 14 2" xfId="1679"/>
    <cellStyle name="Normal 2 4 14 2 2" xfId="1680"/>
    <cellStyle name="Normal 2 4 14 2 2 2" xfId="1681"/>
    <cellStyle name="Normal 2 4 14 2 2 3" xfId="1682"/>
    <cellStyle name="Normal 2 4 14 2 3" xfId="1683"/>
    <cellStyle name="Normal 2 4 14 2 4" xfId="1684"/>
    <cellStyle name="Normal 2 4 14 3" xfId="1685"/>
    <cellStyle name="Normal 2 4 14 3 2" xfId="1686"/>
    <cellStyle name="Normal 2 4 14 3 3" xfId="1687"/>
    <cellStyle name="Normal 2 4 14 4" xfId="1688"/>
    <cellStyle name="Normal 2 4 14 5" xfId="1689"/>
    <cellStyle name="Normal 2 4 15" xfId="1690"/>
    <cellStyle name="Normal 2 4 15 2" xfId="1691"/>
    <cellStyle name="Normal 2 4 15 2 2" xfId="1692"/>
    <cellStyle name="Normal 2 4 15 2 2 2" xfId="1693"/>
    <cellStyle name="Normal 2 4 15 2 2 3" xfId="1694"/>
    <cellStyle name="Normal 2 4 15 2 3" xfId="1695"/>
    <cellStyle name="Normal 2 4 15 2 4" xfId="1696"/>
    <cellStyle name="Normal 2 4 15 3" xfId="1697"/>
    <cellStyle name="Normal 2 4 15 3 2" xfId="1698"/>
    <cellStyle name="Normal 2 4 15 3 3" xfId="1699"/>
    <cellStyle name="Normal 2 4 15 4" xfId="1700"/>
    <cellStyle name="Normal 2 4 15 5" xfId="1701"/>
    <cellStyle name="Normal 2 4 16" xfId="1702"/>
    <cellStyle name="Normal 2 4 16 2" xfId="1703"/>
    <cellStyle name="Normal 2 4 16 2 2" xfId="1704"/>
    <cellStyle name="Normal 2 4 16 2 3" xfId="1705"/>
    <cellStyle name="Normal 2 4 16 3" xfId="1706"/>
    <cellStyle name="Normal 2 4 16 4" xfId="1707"/>
    <cellStyle name="Normal 2 4 17" xfId="1708"/>
    <cellStyle name="Normal 2 4 17 2" xfId="1709"/>
    <cellStyle name="Normal 2 4 17 3" xfId="1710"/>
    <cellStyle name="Normal 2 4 18" xfId="1711"/>
    <cellStyle name="Normal 2 4 18 2" xfId="1712"/>
    <cellStyle name="Normal 2 4 19" xfId="1713"/>
    <cellStyle name="Normal 2 4 2" xfId="1714"/>
    <cellStyle name="Normal 2 4 2 10" xfId="1715"/>
    <cellStyle name="Normal 2 4 2 2" xfId="1716"/>
    <cellStyle name="Normal 2 4 2 2 2" xfId="1717"/>
    <cellStyle name="Normal 2 4 2 2 2 2" xfId="1718"/>
    <cellStyle name="Normal 2 4 2 2 2 2 2" xfId="1719"/>
    <cellStyle name="Normal 2 4 2 2 2 2 2 2" xfId="1720"/>
    <cellStyle name="Normal 2 4 2 2 2 2 2 2 2" xfId="1721"/>
    <cellStyle name="Normal 2 4 2 2 2 2 2 2 3" xfId="1722"/>
    <cellStyle name="Normal 2 4 2 2 2 2 2 3" xfId="1723"/>
    <cellStyle name="Normal 2 4 2 2 2 2 2 4" xfId="1724"/>
    <cellStyle name="Normal 2 4 2 2 2 2 3" xfId="1725"/>
    <cellStyle name="Normal 2 4 2 2 2 2 3 2" xfId="1726"/>
    <cellStyle name="Normal 2 4 2 2 2 2 3 3" xfId="1727"/>
    <cellStyle name="Normal 2 4 2 2 2 2 4" xfId="1728"/>
    <cellStyle name="Normal 2 4 2 2 2 2 5" xfId="1729"/>
    <cellStyle name="Normal 2 4 2 2 2 3" xfId="1730"/>
    <cellStyle name="Normal 2 4 2 2 2 3 2" xfId="1731"/>
    <cellStyle name="Normal 2 4 2 2 2 3 2 2" xfId="1732"/>
    <cellStyle name="Normal 2 4 2 2 2 3 2 2 2" xfId="1733"/>
    <cellStyle name="Normal 2 4 2 2 2 3 2 2 3" xfId="1734"/>
    <cellStyle name="Normal 2 4 2 2 2 3 2 3" xfId="1735"/>
    <cellStyle name="Normal 2 4 2 2 2 3 2 4" xfId="1736"/>
    <cellStyle name="Normal 2 4 2 2 2 3 3" xfId="1737"/>
    <cellStyle name="Normal 2 4 2 2 2 3 3 2" xfId="1738"/>
    <cellStyle name="Normal 2 4 2 2 2 3 3 3" xfId="1739"/>
    <cellStyle name="Normal 2 4 2 2 2 3 4" xfId="1740"/>
    <cellStyle name="Normal 2 4 2 2 2 3 5" xfId="1741"/>
    <cellStyle name="Normal 2 4 2 2 2 4" xfId="1742"/>
    <cellStyle name="Normal 2 4 2 2 2 4 2" xfId="1743"/>
    <cellStyle name="Normal 2 4 2 2 2 4 2 2" xfId="1744"/>
    <cellStyle name="Normal 2 4 2 2 2 4 2 3" xfId="1745"/>
    <cellStyle name="Normal 2 4 2 2 2 4 3" xfId="1746"/>
    <cellStyle name="Normal 2 4 2 2 2 4 4" xfId="1747"/>
    <cellStyle name="Normal 2 4 2 2 2 5" xfId="1748"/>
    <cellStyle name="Normal 2 4 2 2 2 5 2" xfId="1749"/>
    <cellStyle name="Normal 2 4 2 2 2 5 3" xfId="1750"/>
    <cellStyle name="Normal 2 4 2 2 2 6" xfId="1751"/>
    <cellStyle name="Normal 2 4 2 2 2 7" xfId="1752"/>
    <cellStyle name="Normal 2 4 2 2 3" xfId="1753"/>
    <cellStyle name="Normal 2 4 2 2 3 2" xfId="1754"/>
    <cellStyle name="Normal 2 4 2 2 3 2 2" xfId="1755"/>
    <cellStyle name="Normal 2 4 2 2 3 2 2 2" xfId="1756"/>
    <cellStyle name="Normal 2 4 2 2 3 2 2 2 2" xfId="1757"/>
    <cellStyle name="Normal 2 4 2 2 3 2 2 2 3" xfId="1758"/>
    <cellStyle name="Normal 2 4 2 2 3 2 2 3" xfId="1759"/>
    <cellStyle name="Normal 2 4 2 2 3 2 2 4" xfId="1760"/>
    <cellStyle name="Normal 2 4 2 2 3 2 3" xfId="1761"/>
    <cellStyle name="Normal 2 4 2 2 3 2 3 2" xfId="1762"/>
    <cellStyle name="Normal 2 4 2 2 3 2 3 3" xfId="1763"/>
    <cellStyle name="Normal 2 4 2 2 3 2 4" xfId="1764"/>
    <cellStyle name="Normal 2 4 2 2 3 2 5" xfId="1765"/>
    <cellStyle name="Normal 2 4 2 2 3 3" xfId="1766"/>
    <cellStyle name="Normal 2 4 2 2 3 3 2" xfId="1767"/>
    <cellStyle name="Normal 2 4 2 2 3 3 2 2" xfId="1768"/>
    <cellStyle name="Normal 2 4 2 2 3 3 2 2 2" xfId="1769"/>
    <cellStyle name="Normal 2 4 2 2 3 3 2 2 3" xfId="1770"/>
    <cellStyle name="Normal 2 4 2 2 3 3 2 3" xfId="1771"/>
    <cellStyle name="Normal 2 4 2 2 3 3 2 4" xfId="1772"/>
    <cellStyle name="Normal 2 4 2 2 3 3 3" xfId="1773"/>
    <cellStyle name="Normal 2 4 2 2 3 3 3 2" xfId="1774"/>
    <cellStyle name="Normal 2 4 2 2 3 3 3 3" xfId="1775"/>
    <cellStyle name="Normal 2 4 2 2 3 3 4" xfId="1776"/>
    <cellStyle name="Normal 2 4 2 2 3 3 5" xfId="1777"/>
    <cellStyle name="Normal 2 4 2 2 3 4" xfId="1778"/>
    <cellStyle name="Normal 2 4 2 2 3 4 2" xfId="1779"/>
    <cellStyle name="Normal 2 4 2 2 3 4 2 2" xfId="1780"/>
    <cellStyle name="Normal 2 4 2 2 3 4 2 3" xfId="1781"/>
    <cellStyle name="Normal 2 4 2 2 3 4 3" xfId="1782"/>
    <cellStyle name="Normal 2 4 2 2 3 4 4" xfId="1783"/>
    <cellStyle name="Normal 2 4 2 2 3 5" xfId="1784"/>
    <cellStyle name="Normal 2 4 2 2 3 5 2" xfId="1785"/>
    <cellStyle name="Normal 2 4 2 2 3 5 3" xfId="1786"/>
    <cellStyle name="Normal 2 4 2 2 3 6" xfId="1787"/>
    <cellStyle name="Normal 2 4 2 2 3 7" xfId="1788"/>
    <cellStyle name="Normal 2 4 2 2 4" xfId="1789"/>
    <cellStyle name="Normal 2 4 2 2 4 2" xfId="1790"/>
    <cellStyle name="Normal 2 4 2 2 4 2 2" xfId="1791"/>
    <cellStyle name="Normal 2 4 2 2 4 2 2 2" xfId="1792"/>
    <cellStyle name="Normal 2 4 2 2 4 2 2 3" xfId="1793"/>
    <cellStyle name="Normal 2 4 2 2 4 2 3" xfId="1794"/>
    <cellStyle name="Normal 2 4 2 2 4 2 4" xfId="1795"/>
    <cellStyle name="Normal 2 4 2 2 4 3" xfId="1796"/>
    <cellStyle name="Normal 2 4 2 2 4 3 2" xfId="1797"/>
    <cellStyle name="Normal 2 4 2 2 4 3 3" xfId="1798"/>
    <cellStyle name="Normal 2 4 2 2 4 4" xfId="1799"/>
    <cellStyle name="Normal 2 4 2 2 4 5" xfId="1800"/>
    <cellStyle name="Normal 2 4 2 2 5" xfId="1801"/>
    <cellStyle name="Normal 2 4 2 2 5 2" xfId="1802"/>
    <cellStyle name="Normal 2 4 2 2 5 2 2" xfId="1803"/>
    <cellStyle name="Normal 2 4 2 2 5 2 2 2" xfId="1804"/>
    <cellStyle name="Normal 2 4 2 2 5 2 2 3" xfId="1805"/>
    <cellStyle name="Normal 2 4 2 2 5 2 3" xfId="1806"/>
    <cellStyle name="Normal 2 4 2 2 5 2 4" xfId="1807"/>
    <cellStyle name="Normal 2 4 2 2 5 3" xfId="1808"/>
    <cellStyle name="Normal 2 4 2 2 5 3 2" xfId="1809"/>
    <cellStyle name="Normal 2 4 2 2 5 3 3" xfId="1810"/>
    <cellStyle name="Normal 2 4 2 2 5 4" xfId="1811"/>
    <cellStyle name="Normal 2 4 2 2 5 5" xfId="1812"/>
    <cellStyle name="Normal 2 4 2 2 6" xfId="1813"/>
    <cellStyle name="Normal 2 4 2 2 6 2" xfId="1814"/>
    <cellStyle name="Normal 2 4 2 2 6 2 2" xfId="1815"/>
    <cellStyle name="Normal 2 4 2 2 6 2 3" xfId="1816"/>
    <cellStyle name="Normal 2 4 2 2 6 3" xfId="1817"/>
    <cellStyle name="Normal 2 4 2 2 6 4" xfId="1818"/>
    <cellStyle name="Normal 2 4 2 2 7" xfId="1819"/>
    <cellStyle name="Normal 2 4 2 2 7 2" xfId="1820"/>
    <cellStyle name="Normal 2 4 2 2 7 3" xfId="1821"/>
    <cellStyle name="Normal 2 4 2 2 8" xfId="1822"/>
    <cellStyle name="Normal 2 4 2 2 9" xfId="1823"/>
    <cellStyle name="Normal 2 4 2 3" xfId="1824"/>
    <cellStyle name="Normal 2 4 2 3 2" xfId="1825"/>
    <cellStyle name="Normal 2 4 2 3 2 2" xfId="1826"/>
    <cellStyle name="Normal 2 4 2 3 2 2 2" xfId="1827"/>
    <cellStyle name="Normal 2 4 2 3 2 2 2 2" xfId="1828"/>
    <cellStyle name="Normal 2 4 2 3 2 2 2 3" xfId="1829"/>
    <cellStyle name="Normal 2 4 2 3 2 2 3" xfId="1830"/>
    <cellStyle name="Normal 2 4 2 3 2 2 4" xfId="1831"/>
    <cellStyle name="Normal 2 4 2 3 2 3" xfId="1832"/>
    <cellStyle name="Normal 2 4 2 3 2 3 2" xfId="1833"/>
    <cellStyle name="Normal 2 4 2 3 2 3 3" xfId="1834"/>
    <cellStyle name="Normal 2 4 2 3 2 4" xfId="1835"/>
    <cellStyle name="Normal 2 4 2 3 2 5" xfId="1836"/>
    <cellStyle name="Normal 2 4 2 3 3" xfId="1837"/>
    <cellStyle name="Normal 2 4 2 3 3 2" xfId="1838"/>
    <cellStyle name="Normal 2 4 2 3 3 2 2" xfId="1839"/>
    <cellStyle name="Normal 2 4 2 3 3 2 2 2" xfId="1840"/>
    <cellStyle name="Normal 2 4 2 3 3 2 2 3" xfId="1841"/>
    <cellStyle name="Normal 2 4 2 3 3 2 3" xfId="1842"/>
    <cellStyle name="Normal 2 4 2 3 3 2 4" xfId="1843"/>
    <cellStyle name="Normal 2 4 2 3 3 3" xfId="1844"/>
    <cellStyle name="Normal 2 4 2 3 3 3 2" xfId="1845"/>
    <cellStyle name="Normal 2 4 2 3 3 3 3" xfId="1846"/>
    <cellStyle name="Normal 2 4 2 3 3 4" xfId="1847"/>
    <cellStyle name="Normal 2 4 2 3 3 5" xfId="1848"/>
    <cellStyle name="Normal 2 4 2 3 4" xfId="1849"/>
    <cellStyle name="Normal 2 4 2 3 4 2" xfId="1850"/>
    <cellStyle name="Normal 2 4 2 3 4 2 2" xfId="1851"/>
    <cellStyle name="Normal 2 4 2 3 4 2 3" xfId="1852"/>
    <cellStyle name="Normal 2 4 2 3 4 3" xfId="1853"/>
    <cellStyle name="Normal 2 4 2 3 4 4" xfId="1854"/>
    <cellStyle name="Normal 2 4 2 3 5" xfId="1855"/>
    <cellStyle name="Normal 2 4 2 3 5 2" xfId="1856"/>
    <cellStyle name="Normal 2 4 2 3 5 3" xfId="1857"/>
    <cellStyle name="Normal 2 4 2 3 6" xfId="1858"/>
    <cellStyle name="Normal 2 4 2 3 7" xfId="1859"/>
    <cellStyle name="Normal 2 4 2 4" xfId="1860"/>
    <cellStyle name="Normal 2 4 2 4 2" xfId="1861"/>
    <cellStyle name="Normal 2 4 2 4 2 2" xfId="1862"/>
    <cellStyle name="Normal 2 4 2 4 2 2 2" xfId="1863"/>
    <cellStyle name="Normal 2 4 2 4 2 2 2 2" xfId="1864"/>
    <cellStyle name="Normal 2 4 2 4 2 2 2 3" xfId="1865"/>
    <cellStyle name="Normal 2 4 2 4 2 2 3" xfId="1866"/>
    <cellStyle name="Normal 2 4 2 4 2 2 4" xfId="1867"/>
    <cellStyle name="Normal 2 4 2 4 2 3" xfId="1868"/>
    <cellStyle name="Normal 2 4 2 4 2 3 2" xfId="1869"/>
    <cellStyle name="Normal 2 4 2 4 2 3 3" xfId="1870"/>
    <cellStyle name="Normal 2 4 2 4 2 4" xfId="1871"/>
    <cellStyle name="Normal 2 4 2 4 2 5" xfId="1872"/>
    <cellStyle name="Normal 2 4 2 4 3" xfId="1873"/>
    <cellStyle name="Normal 2 4 2 4 3 2" xfId="1874"/>
    <cellStyle name="Normal 2 4 2 4 3 2 2" xfId="1875"/>
    <cellStyle name="Normal 2 4 2 4 3 2 2 2" xfId="1876"/>
    <cellStyle name="Normal 2 4 2 4 3 2 2 3" xfId="1877"/>
    <cellStyle name="Normal 2 4 2 4 3 2 3" xfId="1878"/>
    <cellStyle name="Normal 2 4 2 4 3 2 4" xfId="1879"/>
    <cellStyle name="Normal 2 4 2 4 3 3" xfId="1880"/>
    <cellStyle name="Normal 2 4 2 4 3 3 2" xfId="1881"/>
    <cellStyle name="Normal 2 4 2 4 3 3 3" xfId="1882"/>
    <cellStyle name="Normal 2 4 2 4 3 4" xfId="1883"/>
    <cellStyle name="Normal 2 4 2 4 3 5" xfId="1884"/>
    <cellStyle name="Normal 2 4 2 4 4" xfId="1885"/>
    <cellStyle name="Normal 2 4 2 4 4 2" xfId="1886"/>
    <cellStyle name="Normal 2 4 2 4 4 2 2" xfId="1887"/>
    <cellStyle name="Normal 2 4 2 4 4 2 3" xfId="1888"/>
    <cellStyle name="Normal 2 4 2 4 4 3" xfId="1889"/>
    <cellStyle name="Normal 2 4 2 4 4 4" xfId="1890"/>
    <cellStyle name="Normal 2 4 2 4 5" xfId="1891"/>
    <cellStyle name="Normal 2 4 2 4 5 2" xfId="1892"/>
    <cellStyle name="Normal 2 4 2 4 5 3" xfId="1893"/>
    <cellStyle name="Normal 2 4 2 4 6" xfId="1894"/>
    <cellStyle name="Normal 2 4 2 4 7" xfId="1895"/>
    <cellStyle name="Normal 2 4 2 5" xfId="1896"/>
    <cellStyle name="Normal 2 4 2 5 2" xfId="1897"/>
    <cellStyle name="Normal 2 4 2 5 2 2" xfId="1898"/>
    <cellStyle name="Normal 2 4 2 5 2 2 2" xfId="1899"/>
    <cellStyle name="Normal 2 4 2 5 2 2 3" xfId="1900"/>
    <cellStyle name="Normal 2 4 2 5 2 3" xfId="1901"/>
    <cellStyle name="Normal 2 4 2 5 2 4" xfId="1902"/>
    <cellStyle name="Normal 2 4 2 5 3" xfId="1903"/>
    <cellStyle name="Normal 2 4 2 5 3 2" xfId="1904"/>
    <cellStyle name="Normal 2 4 2 5 3 3" xfId="1905"/>
    <cellStyle name="Normal 2 4 2 5 4" xfId="1906"/>
    <cellStyle name="Normal 2 4 2 5 5" xfId="1907"/>
    <cellStyle name="Normal 2 4 2 6" xfId="1908"/>
    <cellStyle name="Normal 2 4 2 6 2" xfId="1909"/>
    <cellStyle name="Normal 2 4 2 6 2 2" xfId="1910"/>
    <cellStyle name="Normal 2 4 2 6 2 2 2" xfId="1911"/>
    <cellStyle name="Normal 2 4 2 6 2 2 3" xfId="1912"/>
    <cellStyle name="Normal 2 4 2 6 2 3" xfId="1913"/>
    <cellStyle name="Normal 2 4 2 6 2 4" xfId="1914"/>
    <cellStyle name="Normal 2 4 2 6 3" xfId="1915"/>
    <cellStyle name="Normal 2 4 2 6 3 2" xfId="1916"/>
    <cellStyle name="Normal 2 4 2 6 3 3" xfId="1917"/>
    <cellStyle name="Normal 2 4 2 6 4" xfId="1918"/>
    <cellStyle name="Normal 2 4 2 6 5" xfId="1919"/>
    <cellStyle name="Normal 2 4 2 7" xfId="1920"/>
    <cellStyle name="Normal 2 4 2 7 2" xfId="1921"/>
    <cellStyle name="Normal 2 4 2 7 2 2" xfId="1922"/>
    <cellStyle name="Normal 2 4 2 7 2 3" xfId="1923"/>
    <cellStyle name="Normal 2 4 2 7 3" xfId="1924"/>
    <cellStyle name="Normal 2 4 2 7 4" xfId="1925"/>
    <cellStyle name="Normal 2 4 2 8" xfId="1926"/>
    <cellStyle name="Normal 2 4 2 8 2" xfId="1927"/>
    <cellStyle name="Normal 2 4 2 8 3" xfId="1928"/>
    <cellStyle name="Normal 2 4 2 9" xfId="1929"/>
    <cellStyle name="Normal 2 4 3" xfId="1930"/>
    <cellStyle name="Normal 2 4 3 2" xfId="1931"/>
    <cellStyle name="Normal 2 4 3 2 2" xfId="1932"/>
    <cellStyle name="Normal 2 4 3 2 2 2" xfId="1933"/>
    <cellStyle name="Normal 2 4 3 2 2 2 2" xfId="1934"/>
    <cellStyle name="Normal 2 4 3 2 2 2 2 2" xfId="1935"/>
    <cellStyle name="Normal 2 4 3 2 2 2 2 3" xfId="1936"/>
    <cellStyle name="Normal 2 4 3 2 2 2 3" xfId="1937"/>
    <cellStyle name="Normal 2 4 3 2 2 2 4" xfId="1938"/>
    <cellStyle name="Normal 2 4 3 2 2 3" xfId="1939"/>
    <cellStyle name="Normal 2 4 3 2 2 3 2" xfId="1940"/>
    <cellStyle name="Normal 2 4 3 2 2 3 3" xfId="1941"/>
    <cellStyle name="Normal 2 4 3 2 2 4" xfId="1942"/>
    <cellStyle name="Normal 2 4 3 2 2 5" xfId="1943"/>
    <cellStyle name="Normal 2 4 3 2 3" xfId="1944"/>
    <cellStyle name="Normal 2 4 3 2 3 2" xfId="1945"/>
    <cellStyle name="Normal 2 4 3 2 3 2 2" xfId="1946"/>
    <cellStyle name="Normal 2 4 3 2 3 2 2 2" xfId="1947"/>
    <cellStyle name="Normal 2 4 3 2 3 2 2 3" xfId="1948"/>
    <cellStyle name="Normal 2 4 3 2 3 2 3" xfId="1949"/>
    <cellStyle name="Normal 2 4 3 2 3 2 4" xfId="1950"/>
    <cellStyle name="Normal 2 4 3 2 3 3" xfId="1951"/>
    <cellStyle name="Normal 2 4 3 2 3 3 2" xfId="1952"/>
    <cellStyle name="Normal 2 4 3 2 3 3 3" xfId="1953"/>
    <cellStyle name="Normal 2 4 3 2 3 4" xfId="1954"/>
    <cellStyle name="Normal 2 4 3 2 3 5" xfId="1955"/>
    <cellStyle name="Normal 2 4 3 2 4" xfId="1956"/>
    <cellStyle name="Normal 2 4 3 2 4 2" xfId="1957"/>
    <cellStyle name="Normal 2 4 3 2 4 2 2" xfId="1958"/>
    <cellStyle name="Normal 2 4 3 2 4 2 3" xfId="1959"/>
    <cellStyle name="Normal 2 4 3 2 4 3" xfId="1960"/>
    <cellStyle name="Normal 2 4 3 2 4 4" xfId="1961"/>
    <cellStyle name="Normal 2 4 3 2 5" xfId="1962"/>
    <cellStyle name="Normal 2 4 3 2 5 2" xfId="1963"/>
    <cellStyle name="Normal 2 4 3 2 5 3" xfId="1964"/>
    <cellStyle name="Normal 2 4 3 2 6" xfId="1965"/>
    <cellStyle name="Normal 2 4 3 2 7" xfId="1966"/>
    <cellStyle name="Normal 2 4 3 3" xfId="1967"/>
    <cellStyle name="Normal 2 4 3 3 2" xfId="1968"/>
    <cellStyle name="Normal 2 4 3 3 2 2" xfId="1969"/>
    <cellStyle name="Normal 2 4 3 3 2 2 2" xfId="1970"/>
    <cellStyle name="Normal 2 4 3 3 2 2 2 2" xfId="1971"/>
    <cellStyle name="Normal 2 4 3 3 2 2 2 3" xfId="1972"/>
    <cellStyle name="Normal 2 4 3 3 2 2 3" xfId="1973"/>
    <cellStyle name="Normal 2 4 3 3 2 2 4" xfId="1974"/>
    <cellStyle name="Normal 2 4 3 3 2 3" xfId="1975"/>
    <cellStyle name="Normal 2 4 3 3 2 3 2" xfId="1976"/>
    <cellStyle name="Normal 2 4 3 3 2 3 3" xfId="1977"/>
    <cellStyle name="Normal 2 4 3 3 2 4" xfId="1978"/>
    <cellStyle name="Normal 2 4 3 3 2 5" xfId="1979"/>
    <cellStyle name="Normal 2 4 3 3 3" xfId="1980"/>
    <cellStyle name="Normal 2 4 3 3 3 2" xfId="1981"/>
    <cellStyle name="Normal 2 4 3 3 3 2 2" xfId="1982"/>
    <cellStyle name="Normal 2 4 3 3 3 2 2 2" xfId="1983"/>
    <cellStyle name="Normal 2 4 3 3 3 2 2 3" xfId="1984"/>
    <cellStyle name="Normal 2 4 3 3 3 2 3" xfId="1985"/>
    <cellStyle name="Normal 2 4 3 3 3 2 4" xfId="1986"/>
    <cellStyle name="Normal 2 4 3 3 3 3" xfId="1987"/>
    <cellStyle name="Normal 2 4 3 3 3 3 2" xfId="1988"/>
    <cellStyle name="Normal 2 4 3 3 3 3 3" xfId="1989"/>
    <cellStyle name="Normal 2 4 3 3 3 4" xfId="1990"/>
    <cellStyle name="Normal 2 4 3 3 3 5" xfId="1991"/>
    <cellStyle name="Normal 2 4 3 3 4" xfId="1992"/>
    <cellStyle name="Normal 2 4 3 3 4 2" xfId="1993"/>
    <cellStyle name="Normal 2 4 3 3 4 2 2" xfId="1994"/>
    <cellStyle name="Normal 2 4 3 3 4 2 3" xfId="1995"/>
    <cellStyle name="Normal 2 4 3 3 4 3" xfId="1996"/>
    <cellStyle name="Normal 2 4 3 3 4 4" xfId="1997"/>
    <cellStyle name="Normal 2 4 3 3 5" xfId="1998"/>
    <cellStyle name="Normal 2 4 3 3 5 2" xfId="1999"/>
    <cellStyle name="Normal 2 4 3 3 5 3" xfId="2000"/>
    <cellStyle name="Normal 2 4 3 3 6" xfId="2001"/>
    <cellStyle name="Normal 2 4 3 3 7" xfId="2002"/>
    <cellStyle name="Normal 2 4 3 4" xfId="2003"/>
    <cellStyle name="Normal 2 4 3 4 2" xfId="2004"/>
    <cellStyle name="Normal 2 4 3 4 2 2" xfId="2005"/>
    <cellStyle name="Normal 2 4 3 4 2 2 2" xfId="2006"/>
    <cellStyle name="Normal 2 4 3 4 2 2 3" xfId="2007"/>
    <cellStyle name="Normal 2 4 3 4 2 3" xfId="2008"/>
    <cellStyle name="Normal 2 4 3 4 2 4" xfId="2009"/>
    <cellStyle name="Normal 2 4 3 4 3" xfId="2010"/>
    <cellStyle name="Normal 2 4 3 4 3 2" xfId="2011"/>
    <cellStyle name="Normal 2 4 3 4 3 3" xfId="2012"/>
    <cellStyle name="Normal 2 4 3 4 4" xfId="2013"/>
    <cellStyle name="Normal 2 4 3 4 5" xfId="2014"/>
    <cellStyle name="Normal 2 4 3 5" xfId="2015"/>
    <cellStyle name="Normal 2 4 3 5 2" xfId="2016"/>
    <cellStyle name="Normal 2 4 3 5 2 2" xfId="2017"/>
    <cellStyle name="Normal 2 4 3 5 2 2 2" xfId="2018"/>
    <cellStyle name="Normal 2 4 3 5 2 2 3" xfId="2019"/>
    <cellStyle name="Normal 2 4 3 5 2 3" xfId="2020"/>
    <cellStyle name="Normal 2 4 3 5 2 4" xfId="2021"/>
    <cellStyle name="Normal 2 4 3 5 3" xfId="2022"/>
    <cellStyle name="Normal 2 4 3 5 3 2" xfId="2023"/>
    <cellStyle name="Normal 2 4 3 5 3 3" xfId="2024"/>
    <cellStyle name="Normal 2 4 3 5 4" xfId="2025"/>
    <cellStyle name="Normal 2 4 3 5 5" xfId="2026"/>
    <cellStyle name="Normal 2 4 3 6" xfId="2027"/>
    <cellStyle name="Normal 2 4 3 6 2" xfId="2028"/>
    <cellStyle name="Normal 2 4 3 6 2 2" xfId="2029"/>
    <cellStyle name="Normal 2 4 3 6 2 3" xfId="2030"/>
    <cellStyle name="Normal 2 4 3 6 3" xfId="2031"/>
    <cellStyle name="Normal 2 4 3 6 4" xfId="2032"/>
    <cellStyle name="Normal 2 4 3 7" xfId="2033"/>
    <cellStyle name="Normal 2 4 3 7 2" xfId="2034"/>
    <cellStyle name="Normal 2 4 3 7 3" xfId="2035"/>
    <cellStyle name="Normal 2 4 3 8" xfId="2036"/>
    <cellStyle name="Normal 2 4 3 9" xfId="2037"/>
    <cellStyle name="Normal 2 4 4" xfId="2038"/>
    <cellStyle name="Normal 2 4 4 2" xfId="2039"/>
    <cellStyle name="Normal 2 4 4 2 2" xfId="2040"/>
    <cellStyle name="Normal 2 4 4 2 2 2" xfId="2041"/>
    <cellStyle name="Normal 2 4 4 2 2 2 2" xfId="2042"/>
    <cellStyle name="Normal 2 4 4 2 2 2 2 2" xfId="2043"/>
    <cellStyle name="Normal 2 4 4 2 2 2 2 3" xfId="2044"/>
    <cellStyle name="Normal 2 4 4 2 2 2 3" xfId="2045"/>
    <cellStyle name="Normal 2 4 4 2 2 2 4" xfId="2046"/>
    <cellStyle name="Normal 2 4 4 2 2 3" xfId="2047"/>
    <cellStyle name="Normal 2 4 4 2 2 3 2" xfId="2048"/>
    <cellStyle name="Normal 2 4 4 2 2 3 3" xfId="2049"/>
    <cellStyle name="Normal 2 4 4 2 2 4" xfId="2050"/>
    <cellStyle name="Normal 2 4 4 2 2 5" xfId="2051"/>
    <cellStyle name="Normal 2 4 4 2 3" xfId="2052"/>
    <cellStyle name="Normal 2 4 4 2 3 2" xfId="2053"/>
    <cellStyle name="Normal 2 4 4 2 3 2 2" xfId="2054"/>
    <cellStyle name="Normal 2 4 4 2 3 2 2 2" xfId="2055"/>
    <cellStyle name="Normal 2 4 4 2 3 2 2 3" xfId="2056"/>
    <cellStyle name="Normal 2 4 4 2 3 2 3" xfId="2057"/>
    <cellStyle name="Normal 2 4 4 2 3 2 4" xfId="2058"/>
    <cellStyle name="Normal 2 4 4 2 3 3" xfId="2059"/>
    <cellStyle name="Normal 2 4 4 2 3 3 2" xfId="2060"/>
    <cellStyle name="Normal 2 4 4 2 3 3 3" xfId="2061"/>
    <cellStyle name="Normal 2 4 4 2 3 4" xfId="2062"/>
    <cellStyle name="Normal 2 4 4 2 3 5" xfId="2063"/>
    <cellStyle name="Normal 2 4 4 2 4" xfId="2064"/>
    <cellStyle name="Normal 2 4 4 2 4 2" xfId="2065"/>
    <cellStyle name="Normal 2 4 4 2 4 2 2" xfId="2066"/>
    <cellStyle name="Normal 2 4 4 2 4 2 3" xfId="2067"/>
    <cellStyle name="Normal 2 4 4 2 4 3" xfId="2068"/>
    <cellStyle name="Normal 2 4 4 2 4 4" xfId="2069"/>
    <cellStyle name="Normal 2 4 4 2 5" xfId="2070"/>
    <cellStyle name="Normal 2 4 4 2 5 2" xfId="2071"/>
    <cellStyle name="Normal 2 4 4 2 5 3" xfId="2072"/>
    <cellStyle name="Normal 2 4 4 2 6" xfId="2073"/>
    <cellStyle name="Normal 2 4 4 2 7" xfId="2074"/>
    <cellStyle name="Normal 2 4 4 3" xfId="2075"/>
    <cellStyle name="Normal 2 4 4 3 2" xfId="2076"/>
    <cellStyle name="Normal 2 4 4 3 2 2" xfId="2077"/>
    <cellStyle name="Normal 2 4 4 3 2 2 2" xfId="2078"/>
    <cellStyle name="Normal 2 4 4 3 2 2 2 2" xfId="2079"/>
    <cellStyle name="Normal 2 4 4 3 2 2 2 3" xfId="2080"/>
    <cellStyle name="Normal 2 4 4 3 2 2 3" xfId="2081"/>
    <cellStyle name="Normal 2 4 4 3 2 2 4" xfId="2082"/>
    <cellStyle name="Normal 2 4 4 3 2 3" xfId="2083"/>
    <cellStyle name="Normal 2 4 4 3 2 3 2" xfId="2084"/>
    <cellStyle name="Normal 2 4 4 3 2 3 3" xfId="2085"/>
    <cellStyle name="Normal 2 4 4 3 2 4" xfId="2086"/>
    <cellStyle name="Normal 2 4 4 3 2 5" xfId="2087"/>
    <cellStyle name="Normal 2 4 4 3 3" xfId="2088"/>
    <cellStyle name="Normal 2 4 4 3 3 2" xfId="2089"/>
    <cellStyle name="Normal 2 4 4 3 3 2 2" xfId="2090"/>
    <cellStyle name="Normal 2 4 4 3 3 2 2 2" xfId="2091"/>
    <cellStyle name="Normal 2 4 4 3 3 2 2 3" xfId="2092"/>
    <cellStyle name="Normal 2 4 4 3 3 2 3" xfId="2093"/>
    <cellStyle name="Normal 2 4 4 3 3 2 4" xfId="2094"/>
    <cellStyle name="Normal 2 4 4 3 3 3" xfId="2095"/>
    <cellStyle name="Normal 2 4 4 3 3 3 2" xfId="2096"/>
    <cellStyle name="Normal 2 4 4 3 3 3 3" xfId="2097"/>
    <cellStyle name="Normal 2 4 4 3 3 4" xfId="2098"/>
    <cellStyle name="Normal 2 4 4 3 3 5" xfId="2099"/>
    <cellStyle name="Normal 2 4 4 3 4" xfId="2100"/>
    <cellStyle name="Normal 2 4 4 3 4 2" xfId="2101"/>
    <cellStyle name="Normal 2 4 4 3 4 2 2" xfId="2102"/>
    <cellStyle name="Normal 2 4 4 3 4 2 3" xfId="2103"/>
    <cellStyle name="Normal 2 4 4 3 4 3" xfId="2104"/>
    <cellStyle name="Normal 2 4 4 3 4 4" xfId="2105"/>
    <cellStyle name="Normal 2 4 4 3 5" xfId="2106"/>
    <cellStyle name="Normal 2 4 4 3 5 2" xfId="2107"/>
    <cellStyle name="Normal 2 4 4 3 5 3" xfId="2108"/>
    <cellStyle name="Normal 2 4 4 3 6" xfId="2109"/>
    <cellStyle name="Normal 2 4 4 3 7" xfId="2110"/>
    <cellStyle name="Normal 2 4 4 4" xfId="2111"/>
    <cellStyle name="Normal 2 4 4 4 2" xfId="2112"/>
    <cellStyle name="Normal 2 4 4 4 2 2" xfId="2113"/>
    <cellStyle name="Normal 2 4 4 4 2 2 2" xfId="2114"/>
    <cellStyle name="Normal 2 4 4 4 2 2 3" xfId="2115"/>
    <cellStyle name="Normal 2 4 4 4 2 3" xfId="2116"/>
    <cellStyle name="Normal 2 4 4 4 2 4" xfId="2117"/>
    <cellStyle name="Normal 2 4 4 4 3" xfId="2118"/>
    <cellStyle name="Normal 2 4 4 4 3 2" xfId="2119"/>
    <cellStyle name="Normal 2 4 4 4 3 3" xfId="2120"/>
    <cellStyle name="Normal 2 4 4 4 4" xfId="2121"/>
    <cellStyle name="Normal 2 4 4 4 5" xfId="2122"/>
    <cellStyle name="Normal 2 4 4 5" xfId="2123"/>
    <cellStyle name="Normal 2 4 4 5 2" xfId="2124"/>
    <cellStyle name="Normal 2 4 4 5 2 2" xfId="2125"/>
    <cellStyle name="Normal 2 4 4 5 2 2 2" xfId="2126"/>
    <cellStyle name="Normal 2 4 4 5 2 2 3" xfId="2127"/>
    <cellStyle name="Normal 2 4 4 5 2 3" xfId="2128"/>
    <cellStyle name="Normal 2 4 4 5 2 4" xfId="2129"/>
    <cellStyle name="Normal 2 4 4 5 3" xfId="2130"/>
    <cellStyle name="Normal 2 4 4 5 3 2" xfId="2131"/>
    <cellStyle name="Normal 2 4 4 5 3 3" xfId="2132"/>
    <cellStyle name="Normal 2 4 4 5 4" xfId="2133"/>
    <cellStyle name="Normal 2 4 4 5 5" xfId="2134"/>
    <cellStyle name="Normal 2 4 4 6" xfId="2135"/>
    <cellStyle name="Normal 2 4 4 6 2" xfId="2136"/>
    <cellStyle name="Normal 2 4 4 6 2 2" xfId="2137"/>
    <cellStyle name="Normal 2 4 4 6 2 3" xfId="2138"/>
    <cellStyle name="Normal 2 4 4 6 3" xfId="2139"/>
    <cellStyle name="Normal 2 4 4 6 4" xfId="2140"/>
    <cellStyle name="Normal 2 4 4 7" xfId="2141"/>
    <cellStyle name="Normal 2 4 4 7 2" xfId="2142"/>
    <cellStyle name="Normal 2 4 4 7 3" xfId="2143"/>
    <cellStyle name="Normal 2 4 4 8" xfId="2144"/>
    <cellStyle name="Normal 2 4 4 9" xfId="2145"/>
    <cellStyle name="Normal 2 4 5" xfId="2146"/>
    <cellStyle name="Normal 2 4 5 2" xfId="2147"/>
    <cellStyle name="Normal 2 4 5 2 2" xfId="2148"/>
    <cellStyle name="Normal 2 4 5 2 2 2" xfId="2149"/>
    <cellStyle name="Normal 2 4 5 2 2 2 2" xfId="2150"/>
    <cellStyle name="Normal 2 4 5 2 2 2 3" xfId="2151"/>
    <cellStyle name="Normal 2 4 5 2 2 3" xfId="2152"/>
    <cellStyle name="Normal 2 4 5 2 2 4" xfId="2153"/>
    <cellStyle name="Normal 2 4 5 2 3" xfId="2154"/>
    <cellStyle name="Normal 2 4 5 2 3 2" xfId="2155"/>
    <cellStyle name="Normal 2 4 5 2 3 3" xfId="2156"/>
    <cellStyle name="Normal 2 4 5 2 4" xfId="2157"/>
    <cellStyle name="Normal 2 4 5 2 5" xfId="2158"/>
    <cellStyle name="Normal 2 4 5 3" xfId="2159"/>
    <cellStyle name="Normal 2 4 5 3 2" xfId="2160"/>
    <cellStyle name="Normal 2 4 5 3 2 2" xfId="2161"/>
    <cellStyle name="Normal 2 4 5 3 2 2 2" xfId="2162"/>
    <cellStyle name="Normal 2 4 5 3 2 2 3" xfId="2163"/>
    <cellStyle name="Normal 2 4 5 3 2 3" xfId="2164"/>
    <cellStyle name="Normal 2 4 5 3 2 4" xfId="2165"/>
    <cellStyle name="Normal 2 4 5 3 3" xfId="2166"/>
    <cellStyle name="Normal 2 4 5 3 3 2" xfId="2167"/>
    <cellStyle name="Normal 2 4 5 3 3 3" xfId="2168"/>
    <cellStyle name="Normal 2 4 5 3 4" xfId="2169"/>
    <cellStyle name="Normal 2 4 5 3 5" xfId="2170"/>
    <cellStyle name="Normal 2 4 5 4" xfId="2171"/>
    <cellStyle name="Normal 2 4 5 4 2" xfId="2172"/>
    <cellStyle name="Normal 2 4 5 4 2 2" xfId="2173"/>
    <cellStyle name="Normal 2 4 5 4 2 3" xfId="2174"/>
    <cellStyle name="Normal 2 4 5 4 3" xfId="2175"/>
    <cellStyle name="Normal 2 4 5 4 4" xfId="2176"/>
    <cellStyle name="Normal 2 4 5 5" xfId="2177"/>
    <cellStyle name="Normal 2 4 5 5 2" xfId="2178"/>
    <cellStyle name="Normal 2 4 5 5 3" xfId="2179"/>
    <cellStyle name="Normal 2 4 5 6" xfId="2180"/>
    <cellStyle name="Normal 2 4 5 7" xfId="2181"/>
    <cellStyle name="Normal 2 4 6" xfId="2182"/>
    <cellStyle name="Normal 2 4 6 2" xfId="2183"/>
    <cellStyle name="Normal 2 4 6 2 2" xfId="2184"/>
    <cellStyle name="Normal 2 4 6 2 2 2" xfId="2185"/>
    <cellStyle name="Normal 2 4 6 2 2 2 2" xfId="2186"/>
    <cellStyle name="Normal 2 4 6 2 2 2 3" xfId="2187"/>
    <cellStyle name="Normal 2 4 6 2 2 3" xfId="2188"/>
    <cellStyle name="Normal 2 4 6 2 2 4" xfId="2189"/>
    <cellStyle name="Normal 2 4 6 2 3" xfId="2190"/>
    <cellStyle name="Normal 2 4 6 2 3 2" xfId="2191"/>
    <cellStyle name="Normal 2 4 6 2 3 3" xfId="2192"/>
    <cellStyle name="Normal 2 4 6 2 4" xfId="2193"/>
    <cellStyle name="Normal 2 4 6 2 5" xfId="2194"/>
    <cellStyle name="Normal 2 4 6 3" xfId="2195"/>
    <cellStyle name="Normal 2 4 6 3 2" xfId="2196"/>
    <cellStyle name="Normal 2 4 6 3 2 2" xfId="2197"/>
    <cellStyle name="Normal 2 4 6 3 2 2 2" xfId="2198"/>
    <cellStyle name="Normal 2 4 6 3 2 2 3" xfId="2199"/>
    <cellStyle name="Normal 2 4 6 3 2 3" xfId="2200"/>
    <cellStyle name="Normal 2 4 6 3 2 4" xfId="2201"/>
    <cellStyle name="Normal 2 4 6 3 3" xfId="2202"/>
    <cellStyle name="Normal 2 4 6 3 3 2" xfId="2203"/>
    <cellStyle name="Normal 2 4 6 3 3 3" xfId="2204"/>
    <cellStyle name="Normal 2 4 6 3 4" xfId="2205"/>
    <cellStyle name="Normal 2 4 6 3 5" xfId="2206"/>
    <cellStyle name="Normal 2 4 6 4" xfId="2207"/>
    <cellStyle name="Normal 2 4 6 4 2" xfId="2208"/>
    <cellStyle name="Normal 2 4 6 4 2 2" xfId="2209"/>
    <cellStyle name="Normal 2 4 6 4 2 3" xfId="2210"/>
    <cellStyle name="Normal 2 4 6 4 3" xfId="2211"/>
    <cellStyle name="Normal 2 4 6 4 4" xfId="2212"/>
    <cellStyle name="Normal 2 4 6 5" xfId="2213"/>
    <cellStyle name="Normal 2 4 6 5 2" xfId="2214"/>
    <cellStyle name="Normal 2 4 6 5 3" xfId="2215"/>
    <cellStyle name="Normal 2 4 6 6" xfId="2216"/>
    <cellStyle name="Normal 2 4 6 7" xfId="2217"/>
    <cellStyle name="Normal 2 4 7" xfId="2218"/>
    <cellStyle name="Normal 2 4 7 2" xfId="2219"/>
    <cellStyle name="Normal 2 4 7 2 2" xfId="2220"/>
    <cellStyle name="Normal 2 4 7 2 2 2" xfId="2221"/>
    <cellStyle name="Normal 2 4 7 2 2 2 2" xfId="2222"/>
    <cellStyle name="Normal 2 4 7 2 2 2 3" xfId="2223"/>
    <cellStyle name="Normal 2 4 7 2 2 3" xfId="2224"/>
    <cellStyle name="Normal 2 4 7 2 2 4" xfId="2225"/>
    <cellStyle name="Normal 2 4 7 2 3" xfId="2226"/>
    <cellStyle name="Normal 2 4 7 2 3 2" xfId="2227"/>
    <cellStyle name="Normal 2 4 7 2 3 3" xfId="2228"/>
    <cellStyle name="Normal 2 4 7 2 4" xfId="2229"/>
    <cellStyle name="Normal 2 4 7 2 5" xfId="2230"/>
    <cellStyle name="Normal 2 4 7 3" xfId="2231"/>
    <cellStyle name="Normal 2 4 7 3 2" xfId="2232"/>
    <cellStyle name="Normal 2 4 7 3 2 2" xfId="2233"/>
    <cellStyle name="Normal 2 4 7 3 2 2 2" xfId="2234"/>
    <cellStyle name="Normal 2 4 7 3 2 2 3" xfId="2235"/>
    <cellStyle name="Normal 2 4 7 3 2 3" xfId="2236"/>
    <cellStyle name="Normal 2 4 7 3 2 4" xfId="2237"/>
    <cellStyle name="Normal 2 4 7 3 3" xfId="2238"/>
    <cellStyle name="Normal 2 4 7 3 3 2" xfId="2239"/>
    <cellStyle name="Normal 2 4 7 3 3 3" xfId="2240"/>
    <cellStyle name="Normal 2 4 7 3 4" xfId="2241"/>
    <cellStyle name="Normal 2 4 7 3 5" xfId="2242"/>
    <cellStyle name="Normal 2 4 7 4" xfId="2243"/>
    <cellStyle name="Normal 2 4 7 4 2" xfId="2244"/>
    <cellStyle name="Normal 2 4 7 4 2 2" xfId="2245"/>
    <cellStyle name="Normal 2 4 7 4 2 3" xfId="2246"/>
    <cellStyle name="Normal 2 4 7 4 3" xfId="2247"/>
    <cellStyle name="Normal 2 4 7 4 4" xfId="2248"/>
    <cellStyle name="Normal 2 4 7 5" xfId="2249"/>
    <cellStyle name="Normal 2 4 7 5 2" xfId="2250"/>
    <cellStyle name="Normal 2 4 7 5 3" xfId="2251"/>
    <cellStyle name="Normal 2 4 7 6" xfId="2252"/>
    <cellStyle name="Normal 2 4 7 7" xfId="2253"/>
    <cellStyle name="Normal 2 4 8" xfId="2254"/>
    <cellStyle name="Normal 2 4 8 2" xfId="2255"/>
    <cellStyle name="Normal 2 4 8 2 2" xfId="2256"/>
    <cellStyle name="Normal 2 4 8 2 2 2" xfId="2257"/>
    <cellStyle name="Normal 2 4 8 2 2 2 2" xfId="2258"/>
    <cellStyle name="Normal 2 4 8 2 2 2 3" xfId="2259"/>
    <cellStyle name="Normal 2 4 8 2 2 3" xfId="2260"/>
    <cellStyle name="Normal 2 4 8 2 2 4" xfId="2261"/>
    <cellStyle name="Normal 2 4 8 2 3" xfId="2262"/>
    <cellStyle name="Normal 2 4 8 2 3 2" xfId="2263"/>
    <cellStyle name="Normal 2 4 8 2 3 3" xfId="2264"/>
    <cellStyle name="Normal 2 4 8 2 4" xfId="2265"/>
    <cellStyle name="Normal 2 4 8 2 5" xfId="2266"/>
    <cellStyle name="Normal 2 4 8 3" xfId="2267"/>
    <cellStyle name="Normal 2 4 8 3 2" xfId="2268"/>
    <cellStyle name="Normal 2 4 8 3 2 2" xfId="2269"/>
    <cellStyle name="Normal 2 4 8 3 2 2 2" xfId="2270"/>
    <cellStyle name="Normal 2 4 8 3 2 2 3" xfId="2271"/>
    <cellStyle name="Normal 2 4 8 3 2 3" xfId="2272"/>
    <cellStyle name="Normal 2 4 8 3 2 4" xfId="2273"/>
    <cellStyle name="Normal 2 4 8 3 3" xfId="2274"/>
    <cellStyle name="Normal 2 4 8 3 3 2" xfId="2275"/>
    <cellStyle name="Normal 2 4 8 3 3 3" xfId="2276"/>
    <cellStyle name="Normal 2 4 8 3 4" xfId="2277"/>
    <cellStyle name="Normal 2 4 8 3 5" xfId="2278"/>
    <cellStyle name="Normal 2 4 8 4" xfId="2279"/>
    <cellStyle name="Normal 2 4 8 4 2" xfId="2280"/>
    <cellStyle name="Normal 2 4 8 4 2 2" xfId="2281"/>
    <cellStyle name="Normal 2 4 8 4 2 3" xfId="2282"/>
    <cellStyle name="Normal 2 4 8 4 3" xfId="2283"/>
    <cellStyle name="Normal 2 4 8 4 4" xfId="2284"/>
    <cellStyle name="Normal 2 4 8 5" xfId="2285"/>
    <cellStyle name="Normal 2 4 8 5 2" xfId="2286"/>
    <cellStyle name="Normal 2 4 8 5 3" xfId="2287"/>
    <cellStyle name="Normal 2 4 8 6" xfId="2288"/>
    <cellStyle name="Normal 2 4 8 7" xfId="2289"/>
    <cellStyle name="Normal 2 4 9" xfId="2290"/>
    <cellStyle name="Normal 2 4 9 2" xfId="2291"/>
    <cellStyle name="Normal 2 4 9 2 2" xfId="2292"/>
    <cellStyle name="Normal 2 4 9 2 2 2" xfId="2293"/>
    <cellStyle name="Normal 2 4 9 2 2 2 2" xfId="2294"/>
    <cellStyle name="Normal 2 4 9 2 2 2 3" xfId="2295"/>
    <cellStyle name="Normal 2 4 9 2 2 3" xfId="2296"/>
    <cellStyle name="Normal 2 4 9 2 2 4" xfId="2297"/>
    <cellStyle name="Normal 2 4 9 2 3" xfId="2298"/>
    <cellStyle name="Normal 2 4 9 2 3 2" xfId="2299"/>
    <cellStyle name="Normal 2 4 9 2 3 3" xfId="2300"/>
    <cellStyle name="Normal 2 4 9 2 4" xfId="2301"/>
    <cellStyle name="Normal 2 4 9 2 5" xfId="2302"/>
    <cellStyle name="Normal 2 4 9 3" xfId="2303"/>
    <cellStyle name="Normal 2 4 9 3 2" xfId="2304"/>
    <cellStyle name="Normal 2 4 9 3 2 2" xfId="2305"/>
    <cellStyle name="Normal 2 4 9 3 2 2 2" xfId="2306"/>
    <cellStyle name="Normal 2 4 9 3 2 2 3" xfId="2307"/>
    <cellStyle name="Normal 2 4 9 3 2 3" xfId="2308"/>
    <cellStyle name="Normal 2 4 9 3 2 4" xfId="2309"/>
    <cellStyle name="Normal 2 4 9 3 3" xfId="2310"/>
    <cellStyle name="Normal 2 4 9 3 3 2" xfId="2311"/>
    <cellStyle name="Normal 2 4 9 3 3 3" xfId="2312"/>
    <cellStyle name="Normal 2 4 9 3 4" xfId="2313"/>
    <cellStyle name="Normal 2 4 9 3 5" xfId="2314"/>
    <cellStyle name="Normal 2 4 9 4" xfId="2315"/>
    <cellStyle name="Normal 2 4 9 4 2" xfId="2316"/>
    <cellStyle name="Normal 2 4 9 4 2 2" xfId="2317"/>
    <cellStyle name="Normal 2 4 9 4 2 3" xfId="2318"/>
    <cellStyle name="Normal 2 4 9 4 3" xfId="2319"/>
    <cellStyle name="Normal 2 4 9 4 4" xfId="2320"/>
    <cellStyle name="Normal 2 4 9 5" xfId="2321"/>
    <cellStyle name="Normal 2 4 9 5 2" xfId="2322"/>
    <cellStyle name="Normal 2 4 9 5 3" xfId="2323"/>
    <cellStyle name="Normal 2 4 9 6" xfId="2324"/>
    <cellStyle name="Normal 2 4 9 7" xfId="2325"/>
    <cellStyle name="Normal 2 5" xfId="2326"/>
    <cellStyle name="Normal 2 5 2" xfId="2327"/>
    <cellStyle name="Normal 2 5 2 2" xfId="2328"/>
    <cellStyle name="Normal 2 5 2 3" xfId="2329"/>
    <cellStyle name="Normal 2 5 3" xfId="2330"/>
    <cellStyle name="Normal 2 5 4" xfId="2331"/>
    <cellStyle name="Normal 2 6" xfId="2332"/>
    <cellStyle name="Normal 2 6 2" xfId="2333"/>
    <cellStyle name="Normal 2 6 2 2" xfId="2334"/>
    <cellStyle name="Normal 2 6 2 3" xfId="2335"/>
    <cellStyle name="Normal 2 6 3" xfId="2336"/>
    <cellStyle name="Normal 2 6 4" xfId="2337"/>
    <cellStyle name="Normal 2 7" xfId="2338"/>
    <cellStyle name="Normal 2 7 2" xfId="2339"/>
    <cellStyle name="Normal 2 7 2 2" xfId="2340"/>
    <cellStyle name="Normal 2 7 2 3" xfId="2341"/>
    <cellStyle name="Normal 2 7 3" xfId="2342"/>
    <cellStyle name="Normal 2 7 4" xfId="2343"/>
    <cellStyle name="Normal 20" xfId="2344"/>
    <cellStyle name="Normal 20 2" xfId="2345"/>
    <cellStyle name="Normal 20 3" xfId="2346"/>
    <cellStyle name="Normal 21" xfId="2347"/>
    <cellStyle name="Normal 21 2" xfId="2348"/>
    <cellStyle name="Normal 21 3" xfId="2349"/>
    <cellStyle name="Normal 22" xfId="2350"/>
    <cellStyle name="Normal 22 2" xfId="2351"/>
    <cellStyle name="Normal 22 3" xfId="2352"/>
    <cellStyle name="Normal 23" xfId="2353"/>
    <cellStyle name="Normal 24" xfId="2354"/>
    <cellStyle name="Normal 26" xfId="4"/>
    <cellStyle name="Normal 26 2" xfId="4149"/>
    <cellStyle name="Normal 26 2 2 3 2" xfId="6"/>
    <cellStyle name="Normal 26 2 2 3 2 2" xfId="4151"/>
    <cellStyle name="Normal 3" xfId="2355"/>
    <cellStyle name="Normal 3 2" xfId="2356"/>
    <cellStyle name="Normal 3 3" xfId="2357"/>
    <cellStyle name="Normal 3 3 2" xfId="2358"/>
    <cellStyle name="Normal 3 3 2 2" xfId="2359"/>
    <cellStyle name="Normal 3 3 2 3" xfId="2360"/>
    <cellStyle name="Normal 3 3 3" xfId="2361"/>
    <cellStyle name="Normal 3 3 4" xfId="2362"/>
    <cellStyle name="Normal 3 4" xfId="2363"/>
    <cellStyle name="Normal 3 4 2" xfId="2364"/>
    <cellStyle name="Normal 3 4 2 2" xfId="2365"/>
    <cellStyle name="Normal 3 4 2 3" xfId="2366"/>
    <cellStyle name="Normal 3 4 3" xfId="2367"/>
    <cellStyle name="Normal 3 4 4" xfId="2368"/>
    <cellStyle name="Normal 3 5" xfId="2369"/>
    <cellStyle name="Normal 3 5 2" xfId="2370"/>
    <cellStyle name="Normal 3 5 2 2" xfId="2371"/>
    <cellStyle name="Normal 3 5 2 3" xfId="2372"/>
    <cellStyle name="Normal 3 5 3" xfId="2373"/>
    <cellStyle name="Normal 3 5 4" xfId="2374"/>
    <cellStyle name="Normal 32" xfId="7"/>
    <cellStyle name="Normal 33" xfId="5"/>
    <cellStyle name="Normal 33 2" xfId="4150"/>
    <cellStyle name="Normal 34" xfId="3"/>
    <cellStyle name="Normal 4" xfId="2375"/>
    <cellStyle name="Normal 4 2" xfId="2376"/>
    <cellStyle name="Normal 4 2 2" xfId="2377"/>
    <cellStyle name="Normal 4 3" xfId="2378"/>
    <cellStyle name="Normal 4 3 2" xfId="2379"/>
    <cellStyle name="Normal 4 4" xfId="2380"/>
    <cellStyle name="Normal 4 4 2" xfId="2381"/>
    <cellStyle name="Normal 4 4 2 2" xfId="2382"/>
    <cellStyle name="Normal 4 4 2 3" xfId="2383"/>
    <cellStyle name="Normal 4 4 3" xfId="2384"/>
    <cellStyle name="Normal 4 4 4" xfId="2385"/>
    <cellStyle name="Normal 4 5" xfId="2386"/>
    <cellStyle name="Normal 4 5 2" xfId="2387"/>
    <cellStyle name="Normal 4 5 2 2" xfId="2388"/>
    <cellStyle name="Normal 4 5 2 3" xfId="2389"/>
    <cellStyle name="Normal 4 5 3" xfId="2390"/>
    <cellStyle name="Normal 4 5 4" xfId="2391"/>
    <cellStyle name="Normal 4 6" xfId="2392"/>
    <cellStyle name="Normal 4 6 2" xfId="2393"/>
    <cellStyle name="Normal 4 6 2 2" xfId="2394"/>
    <cellStyle name="Normal 4 6 2 3" xfId="2395"/>
    <cellStyle name="Normal 4 6 3" xfId="2396"/>
    <cellStyle name="Normal 4 6 4" xfId="2397"/>
    <cellStyle name="Normal 4 7" xfId="2398"/>
    <cellStyle name="Normal 5" xfId="2399"/>
    <cellStyle name="Normal 5 2" xfId="2400"/>
    <cellStyle name="Normal 5 3" xfId="2401"/>
    <cellStyle name="Normal 5 3 2" xfId="2402"/>
    <cellStyle name="Normal 5 3 2 2" xfId="2403"/>
    <cellStyle name="Normal 5 3 2 3" xfId="2404"/>
    <cellStyle name="Normal 5 3 3" xfId="2405"/>
    <cellStyle name="Normal 5 3 4" xfId="2406"/>
    <cellStyle name="Normal 5 4" xfId="2407"/>
    <cellStyle name="Normal 5 4 2" xfId="2408"/>
    <cellStyle name="Normal 5 4 2 2" xfId="2409"/>
    <cellStyle name="Normal 5 4 2 3" xfId="2410"/>
    <cellStyle name="Normal 5 4 3" xfId="2411"/>
    <cellStyle name="Normal 5 4 4" xfId="2412"/>
    <cellStyle name="Normal 5 5" xfId="2413"/>
    <cellStyle name="Normal 5 5 2" xfId="2414"/>
    <cellStyle name="Normal 5 5 2 2" xfId="2415"/>
    <cellStyle name="Normal 5 5 2 3" xfId="2416"/>
    <cellStyle name="Normal 5 5 3" xfId="2417"/>
    <cellStyle name="Normal 5 5 4" xfId="2418"/>
    <cellStyle name="Normal 5 6" xfId="2419"/>
    <cellStyle name="Normal 6" xfId="2420"/>
    <cellStyle name="Normal 6 2" xfId="2421"/>
    <cellStyle name="Normal 6 3" xfId="2422"/>
    <cellStyle name="Normal 6 3 2" xfId="2423"/>
    <cellStyle name="Normal 6 3 2 2" xfId="2424"/>
    <cellStyle name="Normal 6 3 2 3" xfId="2425"/>
    <cellStyle name="Normal 6 3 3" xfId="2426"/>
    <cellStyle name="Normal 6 3 4" xfId="2427"/>
    <cellStyle name="Normal 6 4" xfId="2428"/>
    <cellStyle name="Normal 6 4 2" xfId="2429"/>
    <cellStyle name="Normal 6 4 2 2" xfId="2430"/>
    <cellStyle name="Normal 6 4 2 3" xfId="2431"/>
    <cellStyle name="Normal 6 4 3" xfId="2432"/>
    <cellStyle name="Normal 6 4 4" xfId="2433"/>
    <cellStyle name="Normal 6 5" xfId="2434"/>
    <cellStyle name="Normal 6 5 2" xfId="2435"/>
    <cellStyle name="Normal 6 5 2 2" xfId="2436"/>
    <cellStyle name="Normal 6 5 2 3" xfId="2437"/>
    <cellStyle name="Normal 6 5 3" xfId="2438"/>
    <cellStyle name="Normal 6 5 4" xfId="2439"/>
    <cellStyle name="Normal 6 6" xfId="2440"/>
    <cellStyle name="Normal 7" xfId="2441"/>
    <cellStyle name="Normal 7 10" xfId="2442"/>
    <cellStyle name="Normal 7 10 2" xfId="2443"/>
    <cellStyle name="Normal 7 10 2 2" xfId="2444"/>
    <cellStyle name="Normal 7 10 2 2 2" xfId="2445"/>
    <cellStyle name="Normal 7 10 2 2 2 2" xfId="2446"/>
    <cellStyle name="Normal 7 10 2 2 2 3" xfId="2447"/>
    <cellStyle name="Normal 7 10 2 2 3" xfId="2448"/>
    <cellStyle name="Normal 7 10 2 2 4" xfId="2449"/>
    <cellStyle name="Normal 7 10 2 3" xfId="2450"/>
    <cellStyle name="Normal 7 10 2 3 2" xfId="2451"/>
    <cellStyle name="Normal 7 10 2 3 3" xfId="2452"/>
    <cellStyle name="Normal 7 10 2 4" xfId="2453"/>
    <cellStyle name="Normal 7 10 2 5" xfId="2454"/>
    <cellStyle name="Normal 7 10 3" xfId="2455"/>
    <cellStyle name="Normal 7 10 3 2" xfId="2456"/>
    <cellStyle name="Normal 7 10 3 2 2" xfId="2457"/>
    <cellStyle name="Normal 7 10 3 2 2 2" xfId="2458"/>
    <cellStyle name="Normal 7 10 3 2 2 3" xfId="2459"/>
    <cellStyle name="Normal 7 10 3 2 3" xfId="2460"/>
    <cellStyle name="Normal 7 10 3 2 4" xfId="2461"/>
    <cellStyle name="Normal 7 10 3 3" xfId="2462"/>
    <cellStyle name="Normal 7 10 3 3 2" xfId="2463"/>
    <cellStyle name="Normal 7 10 3 3 3" xfId="2464"/>
    <cellStyle name="Normal 7 10 3 4" xfId="2465"/>
    <cellStyle name="Normal 7 10 3 5" xfId="2466"/>
    <cellStyle name="Normal 7 10 4" xfId="2467"/>
    <cellStyle name="Normal 7 10 4 2" xfId="2468"/>
    <cellStyle name="Normal 7 10 4 2 2" xfId="2469"/>
    <cellStyle name="Normal 7 10 4 2 3" xfId="2470"/>
    <cellStyle name="Normal 7 10 4 3" xfId="2471"/>
    <cellStyle name="Normal 7 10 4 4" xfId="2472"/>
    <cellStyle name="Normal 7 10 5" xfId="2473"/>
    <cellStyle name="Normal 7 10 5 2" xfId="2474"/>
    <cellStyle name="Normal 7 10 5 3" xfId="2475"/>
    <cellStyle name="Normal 7 10 6" xfId="2476"/>
    <cellStyle name="Normal 7 10 7" xfId="2477"/>
    <cellStyle name="Normal 7 11" xfId="2478"/>
    <cellStyle name="Normal 7 11 2" xfId="2479"/>
    <cellStyle name="Normal 7 11 2 2" xfId="2480"/>
    <cellStyle name="Normal 7 11 2 2 2" xfId="2481"/>
    <cellStyle name="Normal 7 11 2 2 2 2" xfId="2482"/>
    <cellStyle name="Normal 7 11 2 2 2 3" xfId="2483"/>
    <cellStyle name="Normal 7 11 2 2 3" xfId="2484"/>
    <cellStyle name="Normal 7 11 2 2 4" xfId="2485"/>
    <cellStyle name="Normal 7 11 2 3" xfId="2486"/>
    <cellStyle name="Normal 7 11 2 3 2" xfId="2487"/>
    <cellStyle name="Normal 7 11 2 3 3" xfId="2488"/>
    <cellStyle name="Normal 7 11 2 4" xfId="2489"/>
    <cellStyle name="Normal 7 11 2 5" xfId="2490"/>
    <cellStyle name="Normal 7 11 3" xfId="2491"/>
    <cellStyle name="Normal 7 11 3 2" xfId="2492"/>
    <cellStyle name="Normal 7 11 3 2 2" xfId="2493"/>
    <cellStyle name="Normal 7 11 3 2 2 2" xfId="2494"/>
    <cellStyle name="Normal 7 11 3 2 2 3" xfId="2495"/>
    <cellStyle name="Normal 7 11 3 2 3" xfId="2496"/>
    <cellStyle name="Normal 7 11 3 2 4" xfId="2497"/>
    <cellStyle name="Normal 7 11 3 3" xfId="2498"/>
    <cellStyle name="Normal 7 11 3 3 2" xfId="2499"/>
    <cellStyle name="Normal 7 11 3 3 3" xfId="2500"/>
    <cellStyle name="Normal 7 11 3 4" xfId="2501"/>
    <cellStyle name="Normal 7 11 3 5" xfId="2502"/>
    <cellStyle name="Normal 7 11 4" xfId="2503"/>
    <cellStyle name="Normal 7 11 4 2" xfId="2504"/>
    <cellStyle name="Normal 7 11 4 2 2" xfId="2505"/>
    <cellStyle name="Normal 7 11 4 2 3" xfId="2506"/>
    <cellStyle name="Normal 7 11 4 3" xfId="2507"/>
    <cellStyle name="Normal 7 11 4 4" xfId="2508"/>
    <cellStyle name="Normal 7 11 5" xfId="2509"/>
    <cellStyle name="Normal 7 11 5 2" xfId="2510"/>
    <cellStyle name="Normal 7 11 5 3" xfId="2511"/>
    <cellStyle name="Normal 7 11 6" xfId="2512"/>
    <cellStyle name="Normal 7 11 7" xfId="2513"/>
    <cellStyle name="Normal 7 12" xfId="2514"/>
    <cellStyle name="Normal 7 12 2" xfId="2515"/>
    <cellStyle name="Normal 7 12 2 2" xfId="2516"/>
    <cellStyle name="Normal 7 12 2 2 2" xfId="2517"/>
    <cellStyle name="Normal 7 12 2 2 3" xfId="2518"/>
    <cellStyle name="Normal 7 12 2 3" xfId="2519"/>
    <cellStyle name="Normal 7 12 2 4" xfId="2520"/>
    <cellStyle name="Normal 7 12 3" xfId="2521"/>
    <cellStyle name="Normal 7 12 3 2" xfId="2522"/>
    <cellStyle name="Normal 7 12 3 3" xfId="2523"/>
    <cellStyle name="Normal 7 12 4" xfId="2524"/>
    <cellStyle name="Normal 7 12 5" xfId="2525"/>
    <cellStyle name="Normal 7 13" xfId="2526"/>
    <cellStyle name="Normal 7 13 2" xfId="2527"/>
    <cellStyle name="Normal 7 13 2 2" xfId="2528"/>
    <cellStyle name="Normal 7 13 2 2 2" xfId="2529"/>
    <cellStyle name="Normal 7 13 2 2 3" xfId="2530"/>
    <cellStyle name="Normal 7 13 2 3" xfId="2531"/>
    <cellStyle name="Normal 7 13 2 4" xfId="2532"/>
    <cellStyle name="Normal 7 13 3" xfId="2533"/>
    <cellStyle name="Normal 7 13 3 2" xfId="2534"/>
    <cellStyle name="Normal 7 13 3 3" xfId="2535"/>
    <cellStyle name="Normal 7 13 4" xfId="2536"/>
    <cellStyle name="Normal 7 13 5" xfId="2537"/>
    <cellStyle name="Normal 7 14" xfId="2538"/>
    <cellStyle name="Normal 7 14 2" xfId="2539"/>
    <cellStyle name="Normal 7 14 2 2" xfId="2540"/>
    <cellStyle name="Normal 7 14 2 2 2" xfId="2541"/>
    <cellStyle name="Normal 7 14 2 2 3" xfId="2542"/>
    <cellStyle name="Normal 7 14 2 3" xfId="2543"/>
    <cellStyle name="Normal 7 14 2 4" xfId="2544"/>
    <cellStyle name="Normal 7 14 3" xfId="2545"/>
    <cellStyle name="Normal 7 14 3 2" xfId="2546"/>
    <cellStyle name="Normal 7 14 3 3" xfId="2547"/>
    <cellStyle name="Normal 7 14 4" xfId="2548"/>
    <cellStyle name="Normal 7 14 5" xfId="2549"/>
    <cellStyle name="Normal 7 15" xfId="2550"/>
    <cellStyle name="Normal 7 15 2" xfId="2551"/>
    <cellStyle name="Normal 7 15 2 2" xfId="2552"/>
    <cellStyle name="Normal 7 15 2 2 2" xfId="2553"/>
    <cellStyle name="Normal 7 15 2 2 3" xfId="2554"/>
    <cellStyle name="Normal 7 15 2 3" xfId="2555"/>
    <cellStyle name="Normal 7 15 2 4" xfId="2556"/>
    <cellStyle name="Normal 7 15 3" xfId="2557"/>
    <cellStyle name="Normal 7 15 3 2" xfId="2558"/>
    <cellStyle name="Normal 7 15 3 3" xfId="2559"/>
    <cellStyle name="Normal 7 15 4" xfId="2560"/>
    <cellStyle name="Normal 7 15 5" xfId="2561"/>
    <cellStyle name="Normal 7 16" xfId="2562"/>
    <cellStyle name="Normal 7 16 2" xfId="2563"/>
    <cellStyle name="Normal 7 16 2 2" xfId="2564"/>
    <cellStyle name="Normal 7 16 2 2 2" xfId="2565"/>
    <cellStyle name="Normal 7 16 2 2 3" xfId="2566"/>
    <cellStyle name="Normal 7 16 2 3" xfId="2567"/>
    <cellStyle name="Normal 7 16 2 4" xfId="2568"/>
    <cellStyle name="Normal 7 16 3" xfId="2569"/>
    <cellStyle name="Normal 7 16 3 2" xfId="2570"/>
    <cellStyle name="Normal 7 16 3 3" xfId="2571"/>
    <cellStyle name="Normal 7 16 4" xfId="2572"/>
    <cellStyle name="Normal 7 16 5" xfId="2573"/>
    <cellStyle name="Normal 7 17" xfId="2574"/>
    <cellStyle name="Normal 7 17 2" xfId="2575"/>
    <cellStyle name="Normal 7 17 2 2" xfId="2576"/>
    <cellStyle name="Normal 7 17 2 3" xfId="2577"/>
    <cellStyle name="Normal 7 17 3" xfId="2578"/>
    <cellStyle name="Normal 7 17 4" xfId="2579"/>
    <cellStyle name="Normal 7 18" xfId="2580"/>
    <cellStyle name="Normal 7 18 2" xfId="2581"/>
    <cellStyle name="Normal 7 18 2 2" xfId="2582"/>
    <cellStyle name="Normal 7 18 2 3" xfId="2583"/>
    <cellStyle name="Normal 7 18 3" xfId="2584"/>
    <cellStyle name="Normal 7 18 4" xfId="2585"/>
    <cellStyle name="Normal 7 19" xfId="2586"/>
    <cellStyle name="Normal 7 19 2" xfId="2587"/>
    <cellStyle name="Normal 7 19 2 2" xfId="2588"/>
    <cellStyle name="Normal 7 19 2 3" xfId="2589"/>
    <cellStyle name="Normal 7 19 3" xfId="2590"/>
    <cellStyle name="Normal 7 19 4" xfId="2591"/>
    <cellStyle name="Normal 7 2" xfId="2592"/>
    <cellStyle name="Normal 7 2 10" xfId="2593"/>
    <cellStyle name="Normal 7 2 10 2" xfId="2594"/>
    <cellStyle name="Normal 7 2 10 2 2" xfId="2595"/>
    <cellStyle name="Normal 7 2 10 2 2 2" xfId="2596"/>
    <cellStyle name="Normal 7 2 10 2 2 2 2" xfId="2597"/>
    <cellStyle name="Normal 7 2 10 2 2 2 3" xfId="2598"/>
    <cellStyle name="Normal 7 2 10 2 2 3" xfId="2599"/>
    <cellStyle name="Normal 7 2 10 2 2 4" xfId="2600"/>
    <cellStyle name="Normal 7 2 10 2 3" xfId="2601"/>
    <cellStyle name="Normal 7 2 10 2 3 2" xfId="2602"/>
    <cellStyle name="Normal 7 2 10 2 3 3" xfId="2603"/>
    <cellStyle name="Normal 7 2 10 2 4" xfId="2604"/>
    <cellStyle name="Normal 7 2 10 2 5" xfId="2605"/>
    <cellStyle name="Normal 7 2 10 3" xfId="2606"/>
    <cellStyle name="Normal 7 2 10 3 2" xfId="2607"/>
    <cellStyle name="Normal 7 2 10 3 2 2" xfId="2608"/>
    <cellStyle name="Normal 7 2 10 3 2 2 2" xfId="2609"/>
    <cellStyle name="Normal 7 2 10 3 2 2 3" xfId="2610"/>
    <cellStyle name="Normal 7 2 10 3 2 3" xfId="2611"/>
    <cellStyle name="Normal 7 2 10 3 2 4" xfId="2612"/>
    <cellStyle name="Normal 7 2 10 3 3" xfId="2613"/>
    <cellStyle name="Normal 7 2 10 3 3 2" xfId="2614"/>
    <cellStyle name="Normal 7 2 10 3 3 3" xfId="2615"/>
    <cellStyle name="Normal 7 2 10 3 4" xfId="2616"/>
    <cellStyle name="Normal 7 2 10 3 5" xfId="2617"/>
    <cellStyle name="Normal 7 2 10 4" xfId="2618"/>
    <cellStyle name="Normal 7 2 10 4 2" xfId="2619"/>
    <cellStyle name="Normal 7 2 10 4 2 2" xfId="2620"/>
    <cellStyle name="Normal 7 2 10 4 2 3" xfId="2621"/>
    <cellStyle name="Normal 7 2 10 4 3" xfId="2622"/>
    <cellStyle name="Normal 7 2 10 4 4" xfId="2623"/>
    <cellStyle name="Normal 7 2 10 5" xfId="2624"/>
    <cellStyle name="Normal 7 2 10 5 2" xfId="2625"/>
    <cellStyle name="Normal 7 2 10 5 3" xfId="2626"/>
    <cellStyle name="Normal 7 2 10 6" xfId="2627"/>
    <cellStyle name="Normal 7 2 10 7" xfId="2628"/>
    <cellStyle name="Normal 7 2 11" xfId="2629"/>
    <cellStyle name="Normal 7 2 11 2" xfId="2630"/>
    <cellStyle name="Normal 7 2 11 2 2" xfId="2631"/>
    <cellStyle name="Normal 7 2 11 2 2 2" xfId="2632"/>
    <cellStyle name="Normal 7 2 11 2 2 3" xfId="2633"/>
    <cellStyle name="Normal 7 2 11 2 3" xfId="2634"/>
    <cellStyle name="Normal 7 2 11 2 4" xfId="2635"/>
    <cellStyle name="Normal 7 2 11 3" xfId="2636"/>
    <cellStyle name="Normal 7 2 11 3 2" xfId="2637"/>
    <cellStyle name="Normal 7 2 11 3 3" xfId="2638"/>
    <cellStyle name="Normal 7 2 11 4" xfId="2639"/>
    <cellStyle name="Normal 7 2 11 5" xfId="2640"/>
    <cellStyle name="Normal 7 2 12" xfId="2641"/>
    <cellStyle name="Normal 7 2 12 2" xfId="2642"/>
    <cellStyle name="Normal 7 2 12 2 2" xfId="2643"/>
    <cellStyle name="Normal 7 2 12 2 2 2" xfId="2644"/>
    <cellStyle name="Normal 7 2 12 2 2 3" xfId="2645"/>
    <cellStyle name="Normal 7 2 12 2 3" xfId="2646"/>
    <cellStyle name="Normal 7 2 12 2 4" xfId="2647"/>
    <cellStyle name="Normal 7 2 12 3" xfId="2648"/>
    <cellStyle name="Normal 7 2 12 3 2" xfId="2649"/>
    <cellStyle name="Normal 7 2 12 3 3" xfId="2650"/>
    <cellStyle name="Normal 7 2 12 4" xfId="2651"/>
    <cellStyle name="Normal 7 2 12 5" xfId="2652"/>
    <cellStyle name="Normal 7 2 13" xfId="2653"/>
    <cellStyle name="Normal 7 2 13 2" xfId="2654"/>
    <cellStyle name="Normal 7 2 13 2 2" xfId="2655"/>
    <cellStyle name="Normal 7 2 13 2 2 2" xfId="2656"/>
    <cellStyle name="Normal 7 2 13 2 2 3" xfId="2657"/>
    <cellStyle name="Normal 7 2 13 2 3" xfId="2658"/>
    <cellStyle name="Normal 7 2 13 2 4" xfId="2659"/>
    <cellStyle name="Normal 7 2 13 3" xfId="2660"/>
    <cellStyle name="Normal 7 2 13 3 2" xfId="2661"/>
    <cellStyle name="Normal 7 2 13 3 3" xfId="2662"/>
    <cellStyle name="Normal 7 2 13 4" xfId="2663"/>
    <cellStyle name="Normal 7 2 13 5" xfId="2664"/>
    <cellStyle name="Normal 7 2 14" xfId="2665"/>
    <cellStyle name="Normal 7 2 14 2" xfId="2666"/>
    <cellStyle name="Normal 7 2 14 2 2" xfId="2667"/>
    <cellStyle name="Normal 7 2 14 2 2 2" xfId="2668"/>
    <cellStyle name="Normal 7 2 14 2 2 3" xfId="2669"/>
    <cellStyle name="Normal 7 2 14 2 3" xfId="2670"/>
    <cellStyle name="Normal 7 2 14 2 4" xfId="2671"/>
    <cellStyle name="Normal 7 2 14 3" xfId="2672"/>
    <cellStyle name="Normal 7 2 14 3 2" xfId="2673"/>
    <cellStyle name="Normal 7 2 14 3 3" xfId="2674"/>
    <cellStyle name="Normal 7 2 14 4" xfId="2675"/>
    <cellStyle name="Normal 7 2 14 5" xfId="2676"/>
    <cellStyle name="Normal 7 2 15" xfId="2677"/>
    <cellStyle name="Normal 7 2 15 2" xfId="2678"/>
    <cellStyle name="Normal 7 2 15 2 2" xfId="2679"/>
    <cellStyle name="Normal 7 2 15 2 2 2" xfId="2680"/>
    <cellStyle name="Normal 7 2 15 2 2 3" xfId="2681"/>
    <cellStyle name="Normal 7 2 15 2 3" xfId="2682"/>
    <cellStyle name="Normal 7 2 15 2 4" xfId="2683"/>
    <cellStyle name="Normal 7 2 15 3" xfId="2684"/>
    <cellStyle name="Normal 7 2 15 3 2" xfId="2685"/>
    <cellStyle name="Normal 7 2 15 3 3" xfId="2686"/>
    <cellStyle name="Normal 7 2 15 4" xfId="2687"/>
    <cellStyle name="Normal 7 2 15 5" xfId="2688"/>
    <cellStyle name="Normal 7 2 16" xfId="2689"/>
    <cellStyle name="Normal 7 2 16 2" xfId="2690"/>
    <cellStyle name="Normal 7 2 16 2 2" xfId="2691"/>
    <cellStyle name="Normal 7 2 16 2 3" xfId="2692"/>
    <cellStyle name="Normal 7 2 16 3" xfId="2693"/>
    <cellStyle name="Normal 7 2 16 4" xfId="2694"/>
    <cellStyle name="Normal 7 2 17" xfId="2695"/>
    <cellStyle name="Normal 7 2 17 2" xfId="2696"/>
    <cellStyle name="Normal 7 2 17 3" xfId="2697"/>
    <cellStyle name="Normal 7 2 18" xfId="2698"/>
    <cellStyle name="Normal 7 2 18 2" xfId="2699"/>
    <cellStyle name="Normal 7 2 19" xfId="2700"/>
    <cellStyle name="Normal 7 2 2" xfId="2701"/>
    <cellStyle name="Normal 7 2 2 10" xfId="2702"/>
    <cellStyle name="Normal 7 2 2 2" xfId="2703"/>
    <cellStyle name="Normal 7 2 2 2 2" xfId="2704"/>
    <cellStyle name="Normal 7 2 2 2 2 2" xfId="2705"/>
    <cellStyle name="Normal 7 2 2 2 2 2 2" xfId="2706"/>
    <cellStyle name="Normal 7 2 2 2 2 2 2 2" xfId="2707"/>
    <cellStyle name="Normal 7 2 2 2 2 2 2 2 2" xfId="2708"/>
    <cellStyle name="Normal 7 2 2 2 2 2 2 2 3" xfId="2709"/>
    <cellStyle name="Normal 7 2 2 2 2 2 2 3" xfId="2710"/>
    <cellStyle name="Normal 7 2 2 2 2 2 2 4" xfId="2711"/>
    <cellStyle name="Normal 7 2 2 2 2 2 3" xfId="2712"/>
    <cellStyle name="Normal 7 2 2 2 2 2 3 2" xfId="2713"/>
    <cellStyle name="Normal 7 2 2 2 2 2 3 3" xfId="2714"/>
    <cellStyle name="Normal 7 2 2 2 2 2 4" xfId="2715"/>
    <cellStyle name="Normal 7 2 2 2 2 2 5" xfId="2716"/>
    <cellStyle name="Normal 7 2 2 2 2 3" xfId="2717"/>
    <cellStyle name="Normal 7 2 2 2 2 3 2" xfId="2718"/>
    <cellStyle name="Normal 7 2 2 2 2 3 2 2" xfId="2719"/>
    <cellStyle name="Normal 7 2 2 2 2 3 2 2 2" xfId="2720"/>
    <cellStyle name="Normal 7 2 2 2 2 3 2 2 3" xfId="2721"/>
    <cellStyle name="Normal 7 2 2 2 2 3 2 3" xfId="2722"/>
    <cellStyle name="Normal 7 2 2 2 2 3 2 4" xfId="2723"/>
    <cellStyle name="Normal 7 2 2 2 2 3 3" xfId="2724"/>
    <cellStyle name="Normal 7 2 2 2 2 3 3 2" xfId="2725"/>
    <cellStyle name="Normal 7 2 2 2 2 3 3 3" xfId="2726"/>
    <cellStyle name="Normal 7 2 2 2 2 3 4" xfId="2727"/>
    <cellStyle name="Normal 7 2 2 2 2 3 5" xfId="2728"/>
    <cellStyle name="Normal 7 2 2 2 2 4" xfId="2729"/>
    <cellStyle name="Normal 7 2 2 2 2 4 2" xfId="2730"/>
    <cellStyle name="Normal 7 2 2 2 2 4 2 2" xfId="2731"/>
    <cellStyle name="Normal 7 2 2 2 2 4 2 3" xfId="2732"/>
    <cellStyle name="Normal 7 2 2 2 2 4 3" xfId="2733"/>
    <cellStyle name="Normal 7 2 2 2 2 4 4" xfId="2734"/>
    <cellStyle name="Normal 7 2 2 2 2 5" xfId="2735"/>
    <cellStyle name="Normal 7 2 2 2 2 5 2" xfId="2736"/>
    <cellStyle name="Normal 7 2 2 2 2 5 3" xfId="2737"/>
    <cellStyle name="Normal 7 2 2 2 2 6" xfId="2738"/>
    <cellStyle name="Normal 7 2 2 2 2 7" xfId="2739"/>
    <cellStyle name="Normal 7 2 2 2 3" xfId="2740"/>
    <cellStyle name="Normal 7 2 2 2 3 2" xfId="2741"/>
    <cellStyle name="Normal 7 2 2 2 3 2 2" xfId="2742"/>
    <cellStyle name="Normal 7 2 2 2 3 2 2 2" xfId="2743"/>
    <cellStyle name="Normal 7 2 2 2 3 2 2 2 2" xfId="2744"/>
    <cellStyle name="Normal 7 2 2 2 3 2 2 2 3" xfId="2745"/>
    <cellStyle name="Normal 7 2 2 2 3 2 2 3" xfId="2746"/>
    <cellStyle name="Normal 7 2 2 2 3 2 2 4" xfId="2747"/>
    <cellStyle name="Normal 7 2 2 2 3 2 3" xfId="2748"/>
    <cellStyle name="Normal 7 2 2 2 3 2 3 2" xfId="2749"/>
    <cellStyle name="Normal 7 2 2 2 3 2 3 3" xfId="2750"/>
    <cellStyle name="Normal 7 2 2 2 3 2 4" xfId="2751"/>
    <cellStyle name="Normal 7 2 2 2 3 2 5" xfId="2752"/>
    <cellStyle name="Normal 7 2 2 2 3 3" xfId="2753"/>
    <cellStyle name="Normal 7 2 2 2 3 3 2" xfId="2754"/>
    <cellStyle name="Normal 7 2 2 2 3 3 2 2" xfId="2755"/>
    <cellStyle name="Normal 7 2 2 2 3 3 2 2 2" xfId="2756"/>
    <cellStyle name="Normal 7 2 2 2 3 3 2 2 3" xfId="2757"/>
    <cellStyle name="Normal 7 2 2 2 3 3 2 3" xfId="2758"/>
    <cellStyle name="Normal 7 2 2 2 3 3 2 4" xfId="2759"/>
    <cellStyle name="Normal 7 2 2 2 3 3 3" xfId="2760"/>
    <cellStyle name="Normal 7 2 2 2 3 3 3 2" xfId="2761"/>
    <cellStyle name="Normal 7 2 2 2 3 3 3 3" xfId="2762"/>
    <cellStyle name="Normal 7 2 2 2 3 3 4" xfId="2763"/>
    <cellStyle name="Normal 7 2 2 2 3 3 5" xfId="2764"/>
    <cellStyle name="Normal 7 2 2 2 3 4" xfId="2765"/>
    <cellStyle name="Normal 7 2 2 2 3 4 2" xfId="2766"/>
    <cellStyle name="Normal 7 2 2 2 3 4 2 2" xfId="2767"/>
    <cellStyle name="Normal 7 2 2 2 3 4 2 3" xfId="2768"/>
    <cellStyle name="Normal 7 2 2 2 3 4 3" xfId="2769"/>
    <cellStyle name="Normal 7 2 2 2 3 4 4" xfId="2770"/>
    <cellStyle name="Normal 7 2 2 2 3 5" xfId="2771"/>
    <cellStyle name="Normal 7 2 2 2 3 5 2" xfId="2772"/>
    <cellStyle name="Normal 7 2 2 2 3 5 3" xfId="2773"/>
    <cellStyle name="Normal 7 2 2 2 3 6" xfId="2774"/>
    <cellStyle name="Normal 7 2 2 2 3 7" xfId="2775"/>
    <cellStyle name="Normal 7 2 2 2 4" xfId="2776"/>
    <cellStyle name="Normal 7 2 2 2 4 2" xfId="2777"/>
    <cellStyle name="Normal 7 2 2 2 4 2 2" xfId="2778"/>
    <cellStyle name="Normal 7 2 2 2 4 2 2 2" xfId="2779"/>
    <cellStyle name="Normal 7 2 2 2 4 2 2 3" xfId="2780"/>
    <cellStyle name="Normal 7 2 2 2 4 2 3" xfId="2781"/>
    <cellStyle name="Normal 7 2 2 2 4 2 4" xfId="2782"/>
    <cellStyle name="Normal 7 2 2 2 4 3" xfId="2783"/>
    <cellStyle name="Normal 7 2 2 2 4 3 2" xfId="2784"/>
    <cellStyle name="Normal 7 2 2 2 4 3 3" xfId="2785"/>
    <cellStyle name="Normal 7 2 2 2 4 4" xfId="2786"/>
    <cellStyle name="Normal 7 2 2 2 4 5" xfId="2787"/>
    <cellStyle name="Normal 7 2 2 2 5" xfId="2788"/>
    <cellStyle name="Normal 7 2 2 2 5 2" xfId="2789"/>
    <cellStyle name="Normal 7 2 2 2 5 2 2" xfId="2790"/>
    <cellStyle name="Normal 7 2 2 2 5 2 2 2" xfId="2791"/>
    <cellStyle name="Normal 7 2 2 2 5 2 2 3" xfId="2792"/>
    <cellStyle name="Normal 7 2 2 2 5 2 3" xfId="2793"/>
    <cellStyle name="Normal 7 2 2 2 5 2 4" xfId="2794"/>
    <cellStyle name="Normal 7 2 2 2 5 3" xfId="2795"/>
    <cellStyle name="Normal 7 2 2 2 5 3 2" xfId="2796"/>
    <cellStyle name="Normal 7 2 2 2 5 3 3" xfId="2797"/>
    <cellStyle name="Normal 7 2 2 2 5 4" xfId="2798"/>
    <cellStyle name="Normal 7 2 2 2 5 5" xfId="2799"/>
    <cellStyle name="Normal 7 2 2 2 6" xfId="2800"/>
    <cellStyle name="Normal 7 2 2 2 6 2" xfId="2801"/>
    <cellStyle name="Normal 7 2 2 2 6 2 2" xfId="2802"/>
    <cellStyle name="Normal 7 2 2 2 6 2 3" xfId="2803"/>
    <cellStyle name="Normal 7 2 2 2 6 3" xfId="2804"/>
    <cellStyle name="Normal 7 2 2 2 6 4" xfId="2805"/>
    <cellStyle name="Normal 7 2 2 2 7" xfId="2806"/>
    <cellStyle name="Normal 7 2 2 2 7 2" xfId="2807"/>
    <cellStyle name="Normal 7 2 2 2 7 3" xfId="2808"/>
    <cellStyle name="Normal 7 2 2 2 8" xfId="2809"/>
    <cellStyle name="Normal 7 2 2 2 9" xfId="2810"/>
    <cellStyle name="Normal 7 2 2 3" xfId="2811"/>
    <cellStyle name="Normal 7 2 2 3 2" xfId="2812"/>
    <cellStyle name="Normal 7 2 2 3 2 2" xfId="2813"/>
    <cellStyle name="Normal 7 2 2 3 2 2 2" xfId="2814"/>
    <cellStyle name="Normal 7 2 2 3 2 2 2 2" xfId="2815"/>
    <cellStyle name="Normal 7 2 2 3 2 2 2 3" xfId="2816"/>
    <cellStyle name="Normal 7 2 2 3 2 2 3" xfId="2817"/>
    <cellStyle name="Normal 7 2 2 3 2 2 4" xfId="2818"/>
    <cellStyle name="Normal 7 2 2 3 2 3" xfId="2819"/>
    <cellStyle name="Normal 7 2 2 3 2 3 2" xfId="2820"/>
    <cellStyle name="Normal 7 2 2 3 2 3 3" xfId="2821"/>
    <cellStyle name="Normal 7 2 2 3 2 4" xfId="2822"/>
    <cellStyle name="Normal 7 2 2 3 2 5" xfId="2823"/>
    <cellStyle name="Normal 7 2 2 3 3" xfId="2824"/>
    <cellStyle name="Normal 7 2 2 3 3 2" xfId="2825"/>
    <cellStyle name="Normal 7 2 2 3 3 2 2" xfId="2826"/>
    <cellStyle name="Normal 7 2 2 3 3 2 2 2" xfId="2827"/>
    <cellStyle name="Normal 7 2 2 3 3 2 2 3" xfId="2828"/>
    <cellStyle name="Normal 7 2 2 3 3 2 3" xfId="2829"/>
    <cellStyle name="Normal 7 2 2 3 3 2 4" xfId="2830"/>
    <cellStyle name="Normal 7 2 2 3 3 3" xfId="2831"/>
    <cellStyle name="Normal 7 2 2 3 3 3 2" xfId="2832"/>
    <cellStyle name="Normal 7 2 2 3 3 3 3" xfId="2833"/>
    <cellStyle name="Normal 7 2 2 3 3 4" xfId="2834"/>
    <cellStyle name="Normal 7 2 2 3 3 5" xfId="2835"/>
    <cellStyle name="Normal 7 2 2 3 4" xfId="2836"/>
    <cellStyle name="Normal 7 2 2 3 4 2" xfId="2837"/>
    <cellStyle name="Normal 7 2 2 3 4 2 2" xfId="2838"/>
    <cellStyle name="Normal 7 2 2 3 4 2 3" xfId="2839"/>
    <cellStyle name="Normal 7 2 2 3 4 3" xfId="2840"/>
    <cellStyle name="Normal 7 2 2 3 4 4" xfId="2841"/>
    <cellStyle name="Normal 7 2 2 3 5" xfId="2842"/>
    <cellStyle name="Normal 7 2 2 3 5 2" xfId="2843"/>
    <cellStyle name="Normal 7 2 2 3 5 3" xfId="2844"/>
    <cellStyle name="Normal 7 2 2 3 6" xfId="2845"/>
    <cellStyle name="Normal 7 2 2 3 7" xfId="2846"/>
    <cellStyle name="Normal 7 2 2 4" xfId="2847"/>
    <cellStyle name="Normal 7 2 2 4 2" xfId="2848"/>
    <cellStyle name="Normal 7 2 2 4 2 2" xfId="2849"/>
    <cellStyle name="Normal 7 2 2 4 2 2 2" xfId="2850"/>
    <cellStyle name="Normal 7 2 2 4 2 2 2 2" xfId="2851"/>
    <cellStyle name="Normal 7 2 2 4 2 2 2 3" xfId="2852"/>
    <cellStyle name="Normal 7 2 2 4 2 2 3" xfId="2853"/>
    <cellStyle name="Normal 7 2 2 4 2 2 4" xfId="2854"/>
    <cellStyle name="Normal 7 2 2 4 2 3" xfId="2855"/>
    <cellStyle name="Normal 7 2 2 4 2 3 2" xfId="2856"/>
    <cellStyle name="Normal 7 2 2 4 2 3 3" xfId="2857"/>
    <cellStyle name="Normal 7 2 2 4 2 4" xfId="2858"/>
    <cellStyle name="Normal 7 2 2 4 2 5" xfId="2859"/>
    <cellStyle name="Normal 7 2 2 4 3" xfId="2860"/>
    <cellStyle name="Normal 7 2 2 4 3 2" xfId="2861"/>
    <cellStyle name="Normal 7 2 2 4 3 2 2" xfId="2862"/>
    <cellStyle name="Normal 7 2 2 4 3 2 2 2" xfId="2863"/>
    <cellStyle name="Normal 7 2 2 4 3 2 2 3" xfId="2864"/>
    <cellStyle name="Normal 7 2 2 4 3 2 3" xfId="2865"/>
    <cellStyle name="Normal 7 2 2 4 3 2 4" xfId="2866"/>
    <cellStyle name="Normal 7 2 2 4 3 3" xfId="2867"/>
    <cellStyle name="Normal 7 2 2 4 3 3 2" xfId="2868"/>
    <cellStyle name="Normal 7 2 2 4 3 3 3" xfId="2869"/>
    <cellStyle name="Normal 7 2 2 4 3 4" xfId="2870"/>
    <cellStyle name="Normal 7 2 2 4 3 5" xfId="2871"/>
    <cellStyle name="Normal 7 2 2 4 4" xfId="2872"/>
    <cellStyle name="Normal 7 2 2 4 4 2" xfId="2873"/>
    <cellStyle name="Normal 7 2 2 4 4 2 2" xfId="2874"/>
    <cellStyle name="Normal 7 2 2 4 4 2 3" xfId="2875"/>
    <cellStyle name="Normal 7 2 2 4 4 3" xfId="2876"/>
    <cellStyle name="Normal 7 2 2 4 4 4" xfId="2877"/>
    <cellStyle name="Normal 7 2 2 4 5" xfId="2878"/>
    <cellStyle name="Normal 7 2 2 4 5 2" xfId="2879"/>
    <cellStyle name="Normal 7 2 2 4 5 3" xfId="2880"/>
    <cellStyle name="Normal 7 2 2 4 6" xfId="2881"/>
    <cellStyle name="Normal 7 2 2 4 7" xfId="2882"/>
    <cellStyle name="Normal 7 2 2 5" xfId="2883"/>
    <cellStyle name="Normal 7 2 2 5 2" xfId="2884"/>
    <cellStyle name="Normal 7 2 2 5 2 2" xfId="2885"/>
    <cellStyle name="Normal 7 2 2 5 2 2 2" xfId="2886"/>
    <cellStyle name="Normal 7 2 2 5 2 2 3" xfId="2887"/>
    <cellStyle name="Normal 7 2 2 5 2 3" xfId="2888"/>
    <cellStyle name="Normal 7 2 2 5 2 4" xfId="2889"/>
    <cellStyle name="Normal 7 2 2 5 3" xfId="2890"/>
    <cellStyle name="Normal 7 2 2 5 3 2" xfId="2891"/>
    <cellStyle name="Normal 7 2 2 5 3 3" xfId="2892"/>
    <cellStyle name="Normal 7 2 2 5 4" xfId="2893"/>
    <cellStyle name="Normal 7 2 2 5 5" xfId="2894"/>
    <cellStyle name="Normal 7 2 2 6" xfId="2895"/>
    <cellStyle name="Normal 7 2 2 6 2" xfId="2896"/>
    <cellStyle name="Normal 7 2 2 6 2 2" xfId="2897"/>
    <cellStyle name="Normal 7 2 2 6 2 2 2" xfId="2898"/>
    <cellStyle name="Normal 7 2 2 6 2 2 3" xfId="2899"/>
    <cellStyle name="Normal 7 2 2 6 2 3" xfId="2900"/>
    <cellStyle name="Normal 7 2 2 6 2 4" xfId="2901"/>
    <cellStyle name="Normal 7 2 2 6 3" xfId="2902"/>
    <cellStyle name="Normal 7 2 2 6 3 2" xfId="2903"/>
    <cellStyle name="Normal 7 2 2 6 3 3" xfId="2904"/>
    <cellStyle name="Normal 7 2 2 6 4" xfId="2905"/>
    <cellStyle name="Normal 7 2 2 6 5" xfId="2906"/>
    <cellStyle name="Normal 7 2 2 7" xfId="2907"/>
    <cellStyle name="Normal 7 2 2 7 2" xfId="2908"/>
    <cellStyle name="Normal 7 2 2 7 2 2" xfId="2909"/>
    <cellStyle name="Normal 7 2 2 7 2 3" xfId="2910"/>
    <cellStyle name="Normal 7 2 2 7 3" xfId="2911"/>
    <cellStyle name="Normal 7 2 2 7 4" xfId="2912"/>
    <cellStyle name="Normal 7 2 2 8" xfId="2913"/>
    <cellStyle name="Normal 7 2 2 8 2" xfId="2914"/>
    <cellStyle name="Normal 7 2 2 8 3" xfId="2915"/>
    <cellStyle name="Normal 7 2 2 9" xfId="2916"/>
    <cellStyle name="Normal 7 2 3" xfId="2917"/>
    <cellStyle name="Normal 7 2 3 2" xfId="2918"/>
    <cellStyle name="Normal 7 2 3 2 2" xfId="2919"/>
    <cellStyle name="Normal 7 2 3 2 2 2" xfId="2920"/>
    <cellStyle name="Normal 7 2 3 2 2 2 2" xfId="2921"/>
    <cellStyle name="Normal 7 2 3 2 2 2 2 2" xfId="2922"/>
    <cellStyle name="Normal 7 2 3 2 2 2 2 3" xfId="2923"/>
    <cellStyle name="Normal 7 2 3 2 2 2 3" xfId="2924"/>
    <cellStyle name="Normal 7 2 3 2 2 2 4" xfId="2925"/>
    <cellStyle name="Normal 7 2 3 2 2 3" xfId="2926"/>
    <cellStyle name="Normal 7 2 3 2 2 3 2" xfId="2927"/>
    <cellStyle name="Normal 7 2 3 2 2 3 3" xfId="2928"/>
    <cellStyle name="Normal 7 2 3 2 2 4" xfId="2929"/>
    <cellStyle name="Normal 7 2 3 2 2 5" xfId="2930"/>
    <cellStyle name="Normal 7 2 3 2 3" xfId="2931"/>
    <cellStyle name="Normal 7 2 3 2 3 2" xfId="2932"/>
    <cellStyle name="Normal 7 2 3 2 3 2 2" xfId="2933"/>
    <cellStyle name="Normal 7 2 3 2 3 2 2 2" xfId="2934"/>
    <cellStyle name="Normal 7 2 3 2 3 2 2 3" xfId="2935"/>
    <cellStyle name="Normal 7 2 3 2 3 2 3" xfId="2936"/>
    <cellStyle name="Normal 7 2 3 2 3 2 4" xfId="2937"/>
    <cellStyle name="Normal 7 2 3 2 3 3" xfId="2938"/>
    <cellStyle name="Normal 7 2 3 2 3 3 2" xfId="2939"/>
    <cellStyle name="Normal 7 2 3 2 3 3 3" xfId="2940"/>
    <cellStyle name="Normal 7 2 3 2 3 4" xfId="2941"/>
    <cellStyle name="Normal 7 2 3 2 3 5" xfId="2942"/>
    <cellStyle name="Normal 7 2 3 2 4" xfId="2943"/>
    <cellStyle name="Normal 7 2 3 2 4 2" xfId="2944"/>
    <cellStyle name="Normal 7 2 3 2 4 2 2" xfId="2945"/>
    <cellStyle name="Normal 7 2 3 2 4 2 3" xfId="2946"/>
    <cellStyle name="Normal 7 2 3 2 4 3" xfId="2947"/>
    <cellStyle name="Normal 7 2 3 2 4 4" xfId="2948"/>
    <cellStyle name="Normal 7 2 3 2 5" xfId="2949"/>
    <cellStyle name="Normal 7 2 3 2 5 2" xfId="2950"/>
    <cellStyle name="Normal 7 2 3 2 5 3" xfId="2951"/>
    <cellStyle name="Normal 7 2 3 2 6" xfId="2952"/>
    <cellStyle name="Normal 7 2 3 2 7" xfId="2953"/>
    <cellStyle name="Normal 7 2 3 3" xfId="2954"/>
    <cellStyle name="Normal 7 2 3 3 2" xfId="2955"/>
    <cellStyle name="Normal 7 2 3 3 2 2" xfId="2956"/>
    <cellStyle name="Normal 7 2 3 3 2 2 2" xfId="2957"/>
    <cellStyle name="Normal 7 2 3 3 2 2 2 2" xfId="2958"/>
    <cellStyle name="Normal 7 2 3 3 2 2 2 3" xfId="2959"/>
    <cellStyle name="Normal 7 2 3 3 2 2 3" xfId="2960"/>
    <cellStyle name="Normal 7 2 3 3 2 2 4" xfId="2961"/>
    <cellStyle name="Normal 7 2 3 3 2 3" xfId="2962"/>
    <cellStyle name="Normal 7 2 3 3 2 3 2" xfId="2963"/>
    <cellStyle name="Normal 7 2 3 3 2 3 3" xfId="2964"/>
    <cellStyle name="Normal 7 2 3 3 2 4" xfId="2965"/>
    <cellStyle name="Normal 7 2 3 3 2 5" xfId="2966"/>
    <cellStyle name="Normal 7 2 3 3 3" xfId="2967"/>
    <cellStyle name="Normal 7 2 3 3 3 2" xfId="2968"/>
    <cellStyle name="Normal 7 2 3 3 3 2 2" xfId="2969"/>
    <cellStyle name="Normal 7 2 3 3 3 2 2 2" xfId="2970"/>
    <cellStyle name="Normal 7 2 3 3 3 2 2 3" xfId="2971"/>
    <cellStyle name="Normal 7 2 3 3 3 2 3" xfId="2972"/>
    <cellStyle name="Normal 7 2 3 3 3 2 4" xfId="2973"/>
    <cellStyle name="Normal 7 2 3 3 3 3" xfId="2974"/>
    <cellStyle name="Normal 7 2 3 3 3 3 2" xfId="2975"/>
    <cellStyle name="Normal 7 2 3 3 3 3 3" xfId="2976"/>
    <cellStyle name="Normal 7 2 3 3 3 4" xfId="2977"/>
    <cellStyle name="Normal 7 2 3 3 3 5" xfId="2978"/>
    <cellStyle name="Normal 7 2 3 3 4" xfId="2979"/>
    <cellStyle name="Normal 7 2 3 3 4 2" xfId="2980"/>
    <cellStyle name="Normal 7 2 3 3 4 2 2" xfId="2981"/>
    <cellStyle name="Normal 7 2 3 3 4 2 3" xfId="2982"/>
    <cellStyle name="Normal 7 2 3 3 4 3" xfId="2983"/>
    <cellStyle name="Normal 7 2 3 3 4 4" xfId="2984"/>
    <cellStyle name="Normal 7 2 3 3 5" xfId="2985"/>
    <cellStyle name="Normal 7 2 3 3 5 2" xfId="2986"/>
    <cellStyle name="Normal 7 2 3 3 5 3" xfId="2987"/>
    <cellStyle name="Normal 7 2 3 3 6" xfId="2988"/>
    <cellStyle name="Normal 7 2 3 3 7" xfId="2989"/>
    <cellStyle name="Normal 7 2 3 4" xfId="2990"/>
    <cellStyle name="Normal 7 2 3 4 2" xfId="2991"/>
    <cellStyle name="Normal 7 2 3 4 2 2" xfId="2992"/>
    <cellStyle name="Normal 7 2 3 4 2 2 2" xfId="2993"/>
    <cellStyle name="Normal 7 2 3 4 2 2 3" xfId="2994"/>
    <cellStyle name="Normal 7 2 3 4 2 3" xfId="2995"/>
    <cellStyle name="Normal 7 2 3 4 2 4" xfId="2996"/>
    <cellStyle name="Normal 7 2 3 4 3" xfId="2997"/>
    <cellStyle name="Normal 7 2 3 4 3 2" xfId="2998"/>
    <cellStyle name="Normal 7 2 3 4 3 3" xfId="2999"/>
    <cellStyle name="Normal 7 2 3 4 4" xfId="3000"/>
    <cellStyle name="Normal 7 2 3 4 5" xfId="3001"/>
    <cellStyle name="Normal 7 2 3 5" xfId="3002"/>
    <cellStyle name="Normal 7 2 3 5 2" xfId="3003"/>
    <cellStyle name="Normal 7 2 3 5 2 2" xfId="3004"/>
    <cellStyle name="Normal 7 2 3 5 2 2 2" xfId="3005"/>
    <cellStyle name="Normal 7 2 3 5 2 2 3" xfId="3006"/>
    <cellStyle name="Normal 7 2 3 5 2 3" xfId="3007"/>
    <cellStyle name="Normal 7 2 3 5 2 4" xfId="3008"/>
    <cellStyle name="Normal 7 2 3 5 3" xfId="3009"/>
    <cellStyle name="Normal 7 2 3 5 3 2" xfId="3010"/>
    <cellStyle name="Normal 7 2 3 5 3 3" xfId="3011"/>
    <cellStyle name="Normal 7 2 3 5 4" xfId="3012"/>
    <cellStyle name="Normal 7 2 3 5 5" xfId="3013"/>
    <cellStyle name="Normal 7 2 3 6" xfId="3014"/>
    <cellStyle name="Normal 7 2 3 6 2" xfId="3015"/>
    <cellStyle name="Normal 7 2 3 6 2 2" xfId="3016"/>
    <cellStyle name="Normal 7 2 3 6 2 3" xfId="3017"/>
    <cellStyle name="Normal 7 2 3 6 3" xfId="3018"/>
    <cellStyle name="Normal 7 2 3 6 4" xfId="3019"/>
    <cellStyle name="Normal 7 2 3 7" xfId="3020"/>
    <cellStyle name="Normal 7 2 3 7 2" xfId="3021"/>
    <cellStyle name="Normal 7 2 3 7 3" xfId="3022"/>
    <cellStyle name="Normal 7 2 3 8" xfId="3023"/>
    <cellStyle name="Normal 7 2 3 9" xfId="3024"/>
    <cellStyle name="Normal 7 2 4" xfId="3025"/>
    <cellStyle name="Normal 7 2 4 2" xfId="3026"/>
    <cellStyle name="Normal 7 2 4 2 2" xfId="3027"/>
    <cellStyle name="Normal 7 2 4 2 2 2" xfId="3028"/>
    <cellStyle name="Normal 7 2 4 2 2 2 2" xfId="3029"/>
    <cellStyle name="Normal 7 2 4 2 2 2 2 2" xfId="3030"/>
    <cellStyle name="Normal 7 2 4 2 2 2 2 3" xfId="3031"/>
    <cellStyle name="Normal 7 2 4 2 2 2 3" xfId="3032"/>
    <cellStyle name="Normal 7 2 4 2 2 2 4" xfId="3033"/>
    <cellStyle name="Normal 7 2 4 2 2 3" xfId="3034"/>
    <cellStyle name="Normal 7 2 4 2 2 3 2" xfId="3035"/>
    <cellStyle name="Normal 7 2 4 2 2 3 3" xfId="3036"/>
    <cellStyle name="Normal 7 2 4 2 2 4" xfId="3037"/>
    <cellStyle name="Normal 7 2 4 2 2 5" xfId="3038"/>
    <cellStyle name="Normal 7 2 4 2 3" xfId="3039"/>
    <cellStyle name="Normal 7 2 4 2 3 2" xfId="3040"/>
    <cellStyle name="Normal 7 2 4 2 3 2 2" xfId="3041"/>
    <cellStyle name="Normal 7 2 4 2 3 2 2 2" xfId="3042"/>
    <cellStyle name="Normal 7 2 4 2 3 2 2 3" xfId="3043"/>
    <cellStyle name="Normal 7 2 4 2 3 2 3" xfId="3044"/>
    <cellStyle name="Normal 7 2 4 2 3 2 4" xfId="3045"/>
    <cellStyle name="Normal 7 2 4 2 3 3" xfId="3046"/>
    <cellStyle name="Normal 7 2 4 2 3 3 2" xfId="3047"/>
    <cellStyle name="Normal 7 2 4 2 3 3 3" xfId="3048"/>
    <cellStyle name="Normal 7 2 4 2 3 4" xfId="3049"/>
    <cellStyle name="Normal 7 2 4 2 3 5" xfId="3050"/>
    <cellStyle name="Normal 7 2 4 2 4" xfId="3051"/>
    <cellStyle name="Normal 7 2 4 2 4 2" xfId="3052"/>
    <cellStyle name="Normal 7 2 4 2 4 2 2" xfId="3053"/>
    <cellStyle name="Normal 7 2 4 2 4 2 3" xfId="3054"/>
    <cellStyle name="Normal 7 2 4 2 4 3" xfId="3055"/>
    <cellStyle name="Normal 7 2 4 2 4 4" xfId="3056"/>
    <cellStyle name="Normal 7 2 4 2 5" xfId="3057"/>
    <cellStyle name="Normal 7 2 4 2 5 2" xfId="3058"/>
    <cellStyle name="Normal 7 2 4 2 5 3" xfId="3059"/>
    <cellStyle name="Normal 7 2 4 2 6" xfId="3060"/>
    <cellStyle name="Normal 7 2 4 2 7" xfId="3061"/>
    <cellStyle name="Normal 7 2 4 3" xfId="3062"/>
    <cellStyle name="Normal 7 2 4 3 2" xfId="3063"/>
    <cellStyle name="Normal 7 2 4 3 2 2" xfId="3064"/>
    <cellStyle name="Normal 7 2 4 3 2 2 2" xfId="3065"/>
    <cellStyle name="Normal 7 2 4 3 2 2 2 2" xfId="3066"/>
    <cellStyle name="Normal 7 2 4 3 2 2 2 3" xfId="3067"/>
    <cellStyle name="Normal 7 2 4 3 2 2 3" xfId="3068"/>
    <cellStyle name="Normal 7 2 4 3 2 2 4" xfId="3069"/>
    <cellStyle name="Normal 7 2 4 3 2 3" xfId="3070"/>
    <cellStyle name="Normal 7 2 4 3 2 3 2" xfId="3071"/>
    <cellStyle name="Normal 7 2 4 3 2 3 3" xfId="3072"/>
    <cellStyle name="Normal 7 2 4 3 2 4" xfId="3073"/>
    <cellStyle name="Normal 7 2 4 3 2 5" xfId="3074"/>
    <cellStyle name="Normal 7 2 4 3 3" xfId="3075"/>
    <cellStyle name="Normal 7 2 4 3 3 2" xfId="3076"/>
    <cellStyle name="Normal 7 2 4 3 3 2 2" xfId="3077"/>
    <cellStyle name="Normal 7 2 4 3 3 2 2 2" xfId="3078"/>
    <cellStyle name="Normal 7 2 4 3 3 2 2 3" xfId="3079"/>
    <cellStyle name="Normal 7 2 4 3 3 2 3" xfId="3080"/>
    <cellStyle name="Normal 7 2 4 3 3 2 4" xfId="3081"/>
    <cellStyle name="Normal 7 2 4 3 3 3" xfId="3082"/>
    <cellStyle name="Normal 7 2 4 3 3 3 2" xfId="3083"/>
    <cellStyle name="Normal 7 2 4 3 3 3 3" xfId="3084"/>
    <cellStyle name="Normal 7 2 4 3 3 4" xfId="3085"/>
    <cellStyle name="Normal 7 2 4 3 3 5" xfId="3086"/>
    <cellStyle name="Normal 7 2 4 3 4" xfId="3087"/>
    <cellStyle name="Normal 7 2 4 3 4 2" xfId="3088"/>
    <cellStyle name="Normal 7 2 4 3 4 2 2" xfId="3089"/>
    <cellStyle name="Normal 7 2 4 3 4 2 3" xfId="3090"/>
    <cellStyle name="Normal 7 2 4 3 4 3" xfId="3091"/>
    <cellStyle name="Normal 7 2 4 3 4 4" xfId="3092"/>
    <cellStyle name="Normal 7 2 4 3 5" xfId="3093"/>
    <cellStyle name="Normal 7 2 4 3 5 2" xfId="3094"/>
    <cellStyle name="Normal 7 2 4 3 5 3" xfId="3095"/>
    <cellStyle name="Normal 7 2 4 3 6" xfId="3096"/>
    <cellStyle name="Normal 7 2 4 3 7" xfId="3097"/>
    <cellStyle name="Normal 7 2 4 4" xfId="3098"/>
    <cellStyle name="Normal 7 2 4 4 2" xfId="3099"/>
    <cellStyle name="Normal 7 2 4 4 2 2" xfId="3100"/>
    <cellStyle name="Normal 7 2 4 4 2 2 2" xfId="3101"/>
    <cellStyle name="Normal 7 2 4 4 2 2 3" xfId="3102"/>
    <cellStyle name="Normal 7 2 4 4 2 3" xfId="3103"/>
    <cellStyle name="Normal 7 2 4 4 2 4" xfId="3104"/>
    <cellStyle name="Normal 7 2 4 4 3" xfId="3105"/>
    <cellStyle name="Normal 7 2 4 4 3 2" xfId="3106"/>
    <cellStyle name="Normal 7 2 4 4 3 3" xfId="3107"/>
    <cellStyle name="Normal 7 2 4 4 4" xfId="3108"/>
    <cellStyle name="Normal 7 2 4 4 5" xfId="3109"/>
    <cellStyle name="Normal 7 2 4 5" xfId="3110"/>
    <cellStyle name="Normal 7 2 4 5 2" xfId="3111"/>
    <cellStyle name="Normal 7 2 4 5 2 2" xfId="3112"/>
    <cellStyle name="Normal 7 2 4 5 2 2 2" xfId="3113"/>
    <cellStyle name="Normal 7 2 4 5 2 2 3" xfId="3114"/>
    <cellStyle name="Normal 7 2 4 5 2 3" xfId="3115"/>
    <cellStyle name="Normal 7 2 4 5 2 4" xfId="3116"/>
    <cellStyle name="Normal 7 2 4 5 3" xfId="3117"/>
    <cellStyle name="Normal 7 2 4 5 3 2" xfId="3118"/>
    <cellStyle name="Normal 7 2 4 5 3 3" xfId="3119"/>
    <cellStyle name="Normal 7 2 4 5 4" xfId="3120"/>
    <cellStyle name="Normal 7 2 4 5 5" xfId="3121"/>
    <cellStyle name="Normal 7 2 4 6" xfId="3122"/>
    <cellStyle name="Normal 7 2 4 6 2" xfId="3123"/>
    <cellStyle name="Normal 7 2 4 6 2 2" xfId="3124"/>
    <cellStyle name="Normal 7 2 4 6 2 3" xfId="3125"/>
    <cellStyle name="Normal 7 2 4 6 3" xfId="3126"/>
    <cellStyle name="Normal 7 2 4 6 4" xfId="3127"/>
    <cellStyle name="Normal 7 2 4 7" xfId="3128"/>
    <cellStyle name="Normal 7 2 4 7 2" xfId="3129"/>
    <cellStyle name="Normal 7 2 4 7 3" xfId="3130"/>
    <cellStyle name="Normal 7 2 4 8" xfId="3131"/>
    <cellStyle name="Normal 7 2 4 9" xfId="3132"/>
    <cellStyle name="Normal 7 2 5" xfId="3133"/>
    <cellStyle name="Normal 7 2 5 2" xfId="3134"/>
    <cellStyle name="Normal 7 2 5 2 2" xfId="3135"/>
    <cellStyle name="Normal 7 2 5 2 2 2" xfId="3136"/>
    <cellStyle name="Normal 7 2 5 2 2 2 2" xfId="3137"/>
    <cellStyle name="Normal 7 2 5 2 2 2 3" xfId="3138"/>
    <cellStyle name="Normal 7 2 5 2 2 3" xfId="3139"/>
    <cellStyle name="Normal 7 2 5 2 2 4" xfId="3140"/>
    <cellStyle name="Normal 7 2 5 2 3" xfId="3141"/>
    <cellStyle name="Normal 7 2 5 2 3 2" xfId="3142"/>
    <cellStyle name="Normal 7 2 5 2 3 3" xfId="3143"/>
    <cellStyle name="Normal 7 2 5 2 4" xfId="3144"/>
    <cellStyle name="Normal 7 2 5 2 5" xfId="3145"/>
    <cellStyle name="Normal 7 2 5 3" xfId="3146"/>
    <cellStyle name="Normal 7 2 5 3 2" xfId="3147"/>
    <cellStyle name="Normal 7 2 5 3 2 2" xfId="3148"/>
    <cellStyle name="Normal 7 2 5 3 2 2 2" xfId="3149"/>
    <cellStyle name="Normal 7 2 5 3 2 2 3" xfId="3150"/>
    <cellStyle name="Normal 7 2 5 3 2 3" xfId="3151"/>
    <cellStyle name="Normal 7 2 5 3 2 4" xfId="3152"/>
    <cellStyle name="Normal 7 2 5 3 3" xfId="3153"/>
    <cellStyle name="Normal 7 2 5 3 3 2" xfId="3154"/>
    <cellStyle name="Normal 7 2 5 3 3 3" xfId="3155"/>
    <cellStyle name="Normal 7 2 5 3 4" xfId="3156"/>
    <cellStyle name="Normal 7 2 5 3 5" xfId="3157"/>
    <cellStyle name="Normal 7 2 5 4" xfId="3158"/>
    <cellStyle name="Normal 7 2 5 4 2" xfId="3159"/>
    <cellStyle name="Normal 7 2 5 4 2 2" xfId="3160"/>
    <cellStyle name="Normal 7 2 5 4 2 3" xfId="3161"/>
    <cellStyle name="Normal 7 2 5 4 3" xfId="3162"/>
    <cellStyle name="Normal 7 2 5 4 4" xfId="3163"/>
    <cellStyle name="Normal 7 2 5 5" xfId="3164"/>
    <cellStyle name="Normal 7 2 5 5 2" xfId="3165"/>
    <cellStyle name="Normal 7 2 5 5 3" xfId="3166"/>
    <cellStyle name="Normal 7 2 5 6" xfId="3167"/>
    <cellStyle name="Normal 7 2 5 7" xfId="3168"/>
    <cellStyle name="Normal 7 2 6" xfId="3169"/>
    <cellStyle name="Normal 7 2 6 2" xfId="3170"/>
    <cellStyle name="Normal 7 2 6 2 2" xfId="3171"/>
    <cellStyle name="Normal 7 2 6 2 2 2" xfId="3172"/>
    <cellStyle name="Normal 7 2 6 2 2 2 2" xfId="3173"/>
    <cellStyle name="Normal 7 2 6 2 2 2 3" xfId="3174"/>
    <cellStyle name="Normal 7 2 6 2 2 3" xfId="3175"/>
    <cellStyle name="Normal 7 2 6 2 2 4" xfId="3176"/>
    <cellStyle name="Normal 7 2 6 2 3" xfId="3177"/>
    <cellStyle name="Normal 7 2 6 2 3 2" xfId="3178"/>
    <cellStyle name="Normal 7 2 6 2 3 3" xfId="3179"/>
    <cellStyle name="Normal 7 2 6 2 4" xfId="3180"/>
    <cellStyle name="Normal 7 2 6 2 5" xfId="3181"/>
    <cellStyle name="Normal 7 2 6 3" xfId="3182"/>
    <cellStyle name="Normal 7 2 6 3 2" xfId="3183"/>
    <cellStyle name="Normal 7 2 6 3 2 2" xfId="3184"/>
    <cellStyle name="Normal 7 2 6 3 2 2 2" xfId="3185"/>
    <cellStyle name="Normal 7 2 6 3 2 2 3" xfId="3186"/>
    <cellStyle name="Normal 7 2 6 3 2 3" xfId="3187"/>
    <cellStyle name="Normal 7 2 6 3 2 4" xfId="3188"/>
    <cellStyle name="Normal 7 2 6 3 3" xfId="3189"/>
    <cellStyle name="Normal 7 2 6 3 3 2" xfId="3190"/>
    <cellStyle name="Normal 7 2 6 3 3 3" xfId="3191"/>
    <cellStyle name="Normal 7 2 6 3 4" xfId="3192"/>
    <cellStyle name="Normal 7 2 6 3 5" xfId="3193"/>
    <cellStyle name="Normal 7 2 6 4" xfId="3194"/>
    <cellStyle name="Normal 7 2 6 4 2" xfId="3195"/>
    <cellStyle name="Normal 7 2 6 4 2 2" xfId="3196"/>
    <cellStyle name="Normal 7 2 6 4 2 3" xfId="3197"/>
    <cellStyle name="Normal 7 2 6 4 3" xfId="3198"/>
    <cellStyle name="Normal 7 2 6 4 4" xfId="3199"/>
    <cellStyle name="Normal 7 2 6 5" xfId="3200"/>
    <cellStyle name="Normal 7 2 6 5 2" xfId="3201"/>
    <cellStyle name="Normal 7 2 6 5 3" xfId="3202"/>
    <cellStyle name="Normal 7 2 6 6" xfId="3203"/>
    <cellStyle name="Normal 7 2 6 7" xfId="3204"/>
    <cellStyle name="Normal 7 2 7" xfId="3205"/>
    <cellStyle name="Normal 7 2 7 2" xfId="3206"/>
    <cellStyle name="Normal 7 2 7 2 2" xfId="3207"/>
    <cellStyle name="Normal 7 2 7 2 2 2" xfId="3208"/>
    <cellStyle name="Normal 7 2 7 2 2 2 2" xfId="3209"/>
    <cellStyle name="Normal 7 2 7 2 2 2 3" xfId="3210"/>
    <cellStyle name="Normal 7 2 7 2 2 3" xfId="3211"/>
    <cellStyle name="Normal 7 2 7 2 2 4" xfId="3212"/>
    <cellStyle name="Normal 7 2 7 2 3" xfId="3213"/>
    <cellStyle name="Normal 7 2 7 2 3 2" xfId="3214"/>
    <cellStyle name="Normal 7 2 7 2 3 3" xfId="3215"/>
    <cellStyle name="Normal 7 2 7 2 4" xfId="3216"/>
    <cellStyle name="Normal 7 2 7 2 5" xfId="3217"/>
    <cellStyle name="Normal 7 2 7 3" xfId="3218"/>
    <cellStyle name="Normal 7 2 7 3 2" xfId="3219"/>
    <cellStyle name="Normal 7 2 7 3 2 2" xfId="3220"/>
    <cellStyle name="Normal 7 2 7 3 2 2 2" xfId="3221"/>
    <cellStyle name="Normal 7 2 7 3 2 2 3" xfId="3222"/>
    <cellStyle name="Normal 7 2 7 3 2 3" xfId="3223"/>
    <cellStyle name="Normal 7 2 7 3 2 4" xfId="3224"/>
    <cellStyle name="Normal 7 2 7 3 3" xfId="3225"/>
    <cellStyle name="Normal 7 2 7 3 3 2" xfId="3226"/>
    <cellStyle name="Normal 7 2 7 3 3 3" xfId="3227"/>
    <cellStyle name="Normal 7 2 7 3 4" xfId="3228"/>
    <cellStyle name="Normal 7 2 7 3 5" xfId="3229"/>
    <cellStyle name="Normal 7 2 7 4" xfId="3230"/>
    <cellStyle name="Normal 7 2 7 4 2" xfId="3231"/>
    <cellStyle name="Normal 7 2 7 4 2 2" xfId="3232"/>
    <cellStyle name="Normal 7 2 7 4 2 3" xfId="3233"/>
    <cellStyle name="Normal 7 2 7 4 3" xfId="3234"/>
    <cellStyle name="Normal 7 2 7 4 4" xfId="3235"/>
    <cellStyle name="Normal 7 2 7 5" xfId="3236"/>
    <cellStyle name="Normal 7 2 7 5 2" xfId="3237"/>
    <cellStyle name="Normal 7 2 7 5 3" xfId="3238"/>
    <cellStyle name="Normal 7 2 7 6" xfId="3239"/>
    <cellStyle name="Normal 7 2 7 7" xfId="3240"/>
    <cellStyle name="Normal 7 2 8" xfId="3241"/>
    <cellStyle name="Normal 7 2 8 2" xfId="3242"/>
    <cellStyle name="Normal 7 2 8 2 2" xfId="3243"/>
    <cellStyle name="Normal 7 2 8 2 2 2" xfId="3244"/>
    <cellStyle name="Normal 7 2 8 2 2 2 2" xfId="3245"/>
    <cellStyle name="Normal 7 2 8 2 2 2 3" xfId="3246"/>
    <cellStyle name="Normal 7 2 8 2 2 3" xfId="3247"/>
    <cellStyle name="Normal 7 2 8 2 2 4" xfId="3248"/>
    <cellStyle name="Normal 7 2 8 2 3" xfId="3249"/>
    <cellStyle name="Normal 7 2 8 2 3 2" xfId="3250"/>
    <cellStyle name="Normal 7 2 8 2 3 3" xfId="3251"/>
    <cellStyle name="Normal 7 2 8 2 4" xfId="3252"/>
    <cellStyle name="Normal 7 2 8 2 5" xfId="3253"/>
    <cellStyle name="Normal 7 2 8 3" xfId="3254"/>
    <cellStyle name="Normal 7 2 8 3 2" xfId="3255"/>
    <cellStyle name="Normal 7 2 8 3 2 2" xfId="3256"/>
    <cellStyle name="Normal 7 2 8 3 2 2 2" xfId="3257"/>
    <cellStyle name="Normal 7 2 8 3 2 2 3" xfId="3258"/>
    <cellStyle name="Normal 7 2 8 3 2 3" xfId="3259"/>
    <cellStyle name="Normal 7 2 8 3 2 4" xfId="3260"/>
    <cellStyle name="Normal 7 2 8 3 3" xfId="3261"/>
    <cellStyle name="Normal 7 2 8 3 3 2" xfId="3262"/>
    <cellStyle name="Normal 7 2 8 3 3 3" xfId="3263"/>
    <cellStyle name="Normal 7 2 8 3 4" xfId="3264"/>
    <cellStyle name="Normal 7 2 8 3 5" xfId="3265"/>
    <cellStyle name="Normal 7 2 8 4" xfId="3266"/>
    <cellStyle name="Normal 7 2 8 4 2" xfId="3267"/>
    <cellStyle name="Normal 7 2 8 4 2 2" xfId="3268"/>
    <cellStyle name="Normal 7 2 8 4 2 3" xfId="3269"/>
    <cellStyle name="Normal 7 2 8 4 3" xfId="3270"/>
    <cellStyle name="Normal 7 2 8 4 4" xfId="3271"/>
    <cellStyle name="Normal 7 2 8 5" xfId="3272"/>
    <cellStyle name="Normal 7 2 8 5 2" xfId="3273"/>
    <cellStyle name="Normal 7 2 8 5 3" xfId="3274"/>
    <cellStyle name="Normal 7 2 8 6" xfId="3275"/>
    <cellStyle name="Normal 7 2 8 7" xfId="3276"/>
    <cellStyle name="Normal 7 2 9" xfId="3277"/>
    <cellStyle name="Normal 7 2 9 2" xfId="3278"/>
    <cellStyle name="Normal 7 2 9 2 2" xfId="3279"/>
    <cellStyle name="Normal 7 2 9 2 2 2" xfId="3280"/>
    <cellStyle name="Normal 7 2 9 2 2 2 2" xfId="3281"/>
    <cellStyle name="Normal 7 2 9 2 2 2 3" xfId="3282"/>
    <cellStyle name="Normal 7 2 9 2 2 3" xfId="3283"/>
    <cellStyle name="Normal 7 2 9 2 2 4" xfId="3284"/>
    <cellStyle name="Normal 7 2 9 2 3" xfId="3285"/>
    <cellStyle name="Normal 7 2 9 2 3 2" xfId="3286"/>
    <cellStyle name="Normal 7 2 9 2 3 3" xfId="3287"/>
    <cellStyle name="Normal 7 2 9 2 4" xfId="3288"/>
    <cellStyle name="Normal 7 2 9 2 5" xfId="3289"/>
    <cellStyle name="Normal 7 2 9 3" xfId="3290"/>
    <cellStyle name="Normal 7 2 9 3 2" xfId="3291"/>
    <cellStyle name="Normal 7 2 9 3 2 2" xfId="3292"/>
    <cellStyle name="Normal 7 2 9 3 2 2 2" xfId="3293"/>
    <cellStyle name="Normal 7 2 9 3 2 2 3" xfId="3294"/>
    <cellStyle name="Normal 7 2 9 3 2 3" xfId="3295"/>
    <cellStyle name="Normal 7 2 9 3 2 4" xfId="3296"/>
    <cellStyle name="Normal 7 2 9 3 3" xfId="3297"/>
    <cellStyle name="Normal 7 2 9 3 3 2" xfId="3298"/>
    <cellStyle name="Normal 7 2 9 3 3 3" xfId="3299"/>
    <cellStyle name="Normal 7 2 9 3 4" xfId="3300"/>
    <cellStyle name="Normal 7 2 9 3 5" xfId="3301"/>
    <cellStyle name="Normal 7 2 9 4" xfId="3302"/>
    <cellStyle name="Normal 7 2 9 4 2" xfId="3303"/>
    <cellStyle name="Normal 7 2 9 4 2 2" xfId="3304"/>
    <cellStyle name="Normal 7 2 9 4 2 3" xfId="3305"/>
    <cellStyle name="Normal 7 2 9 4 3" xfId="3306"/>
    <cellStyle name="Normal 7 2 9 4 4" xfId="3307"/>
    <cellStyle name="Normal 7 2 9 5" xfId="3308"/>
    <cellStyle name="Normal 7 2 9 5 2" xfId="3309"/>
    <cellStyle name="Normal 7 2 9 5 3" xfId="3310"/>
    <cellStyle name="Normal 7 2 9 6" xfId="3311"/>
    <cellStyle name="Normal 7 2 9 7" xfId="3312"/>
    <cellStyle name="Normal 7 20" xfId="3313"/>
    <cellStyle name="Normal 7 20 2" xfId="3314"/>
    <cellStyle name="Normal 7 20 2 2" xfId="3315"/>
    <cellStyle name="Normal 7 20 2 3" xfId="3316"/>
    <cellStyle name="Normal 7 20 3" xfId="3317"/>
    <cellStyle name="Normal 7 20 4" xfId="3318"/>
    <cellStyle name="Normal 7 21" xfId="3319"/>
    <cellStyle name="Normal 7 21 2" xfId="3320"/>
    <cellStyle name="Normal 7 21 3" xfId="3321"/>
    <cellStyle name="Normal 7 22" xfId="3322"/>
    <cellStyle name="Normal 7 22 2" xfId="3323"/>
    <cellStyle name="Normal 7 22 3" xfId="3324"/>
    <cellStyle name="Normal 7 23" xfId="3325"/>
    <cellStyle name="Normal 7 23 2" xfId="3326"/>
    <cellStyle name="Normal 7 24" xfId="3327"/>
    <cellStyle name="Normal 7 3" xfId="3328"/>
    <cellStyle name="Normal 7 3 10" xfId="3329"/>
    <cellStyle name="Normal 7 3 2" xfId="3330"/>
    <cellStyle name="Normal 7 3 2 2" xfId="3331"/>
    <cellStyle name="Normal 7 3 2 2 2" xfId="3332"/>
    <cellStyle name="Normal 7 3 2 2 2 2" xfId="3333"/>
    <cellStyle name="Normal 7 3 2 2 2 2 2" xfId="3334"/>
    <cellStyle name="Normal 7 3 2 2 2 2 2 2" xfId="3335"/>
    <cellStyle name="Normal 7 3 2 2 2 2 2 3" xfId="3336"/>
    <cellStyle name="Normal 7 3 2 2 2 2 3" xfId="3337"/>
    <cellStyle name="Normal 7 3 2 2 2 2 4" xfId="3338"/>
    <cellStyle name="Normal 7 3 2 2 2 3" xfId="3339"/>
    <cellStyle name="Normal 7 3 2 2 2 3 2" xfId="3340"/>
    <cellStyle name="Normal 7 3 2 2 2 3 3" xfId="3341"/>
    <cellStyle name="Normal 7 3 2 2 2 4" xfId="3342"/>
    <cellStyle name="Normal 7 3 2 2 2 5" xfId="3343"/>
    <cellStyle name="Normal 7 3 2 2 3" xfId="3344"/>
    <cellStyle name="Normal 7 3 2 2 3 2" xfId="3345"/>
    <cellStyle name="Normal 7 3 2 2 3 2 2" xfId="3346"/>
    <cellStyle name="Normal 7 3 2 2 3 2 2 2" xfId="3347"/>
    <cellStyle name="Normal 7 3 2 2 3 2 2 3" xfId="3348"/>
    <cellStyle name="Normal 7 3 2 2 3 2 3" xfId="3349"/>
    <cellStyle name="Normal 7 3 2 2 3 2 4" xfId="3350"/>
    <cellStyle name="Normal 7 3 2 2 3 3" xfId="3351"/>
    <cellStyle name="Normal 7 3 2 2 3 3 2" xfId="3352"/>
    <cellStyle name="Normal 7 3 2 2 3 3 3" xfId="3353"/>
    <cellStyle name="Normal 7 3 2 2 3 4" xfId="3354"/>
    <cellStyle name="Normal 7 3 2 2 3 5" xfId="3355"/>
    <cellStyle name="Normal 7 3 2 2 4" xfId="3356"/>
    <cellStyle name="Normal 7 3 2 2 4 2" xfId="3357"/>
    <cellStyle name="Normal 7 3 2 2 4 2 2" xfId="3358"/>
    <cellStyle name="Normal 7 3 2 2 4 2 3" xfId="3359"/>
    <cellStyle name="Normal 7 3 2 2 4 3" xfId="3360"/>
    <cellStyle name="Normal 7 3 2 2 4 4" xfId="3361"/>
    <cellStyle name="Normal 7 3 2 2 5" xfId="3362"/>
    <cellStyle name="Normal 7 3 2 2 5 2" xfId="3363"/>
    <cellStyle name="Normal 7 3 2 2 5 3" xfId="3364"/>
    <cellStyle name="Normal 7 3 2 2 6" xfId="3365"/>
    <cellStyle name="Normal 7 3 2 2 7" xfId="3366"/>
    <cellStyle name="Normal 7 3 2 3" xfId="3367"/>
    <cellStyle name="Normal 7 3 2 3 2" xfId="3368"/>
    <cellStyle name="Normal 7 3 2 3 2 2" xfId="3369"/>
    <cellStyle name="Normal 7 3 2 3 2 2 2" xfId="3370"/>
    <cellStyle name="Normal 7 3 2 3 2 2 2 2" xfId="3371"/>
    <cellStyle name="Normal 7 3 2 3 2 2 2 3" xfId="3372"/>
    <cellStyle name="Normal 7 3 2 3 2 2 3" xfId="3373"/>
    <cellStyle name="Normal 7 3 2 3 2 2 4" xfId="3374"/>
    <cellStyle name="Normal 7 3 2 3 2 3" xfId="3375"/>
    <cellStyle name="Normal 7 3 2 3 2 3 2" xfId="3376"/>
    <cellStyle name="Normal 7 3 2 3 2 3 3" xfId="3377"/>
    <cellStyle name="Normal 7 3 2 3 2 4" xfId="3378"/>
    <cellStyle name="Normal 7 3 2 3 2 5" xfId="3379"/>
    <cellStyle name="Normal 7 3 2 3 3" xfId="3380"/>
    <cellStyle name="Normal 7 3 2 3 3 2" xfId="3381"/>
    <cellStyle name="Normal 7 3 2 3 3 2 2" xfId="3382"/>
    <cellStyle name="Normal 7 3 2 3 3 2 2 2" xfId="3383"/>
    <cellStyle name="Normal 7 3 2 3 3 2 2 3" xfId="3384"/>
    <cellStyle name="Normal 7 3 2 3 3 2 3" xfId="3385"/>
    <cellStyle name="Normal 7 3 2 3 3 2 4" xfId="3386"/>
    <cellStyle name="Normal 7 3 2 3 3 3" xfId="3387"/>
    <cellStyle name="Normal 7 3 2 3 3 3 2" xfId="3388"/>
    <cellStyle name="Normal 7 3 2 3 3 3 3" xfId="3389"/>
    <cellStyle name="Normal 7 3 2 3 3 4" xfId="3390"/>
    <cellStyle name="Normal 7 3 2 3 3 5" xfId="3391"/>
    <cellStyle name="Normal 7 3 2 3 4" xfId="3392"/>
    <cellStyle name="Normal 7 3 2 3 4 2" xfId="3393"/>
    <cellStyle name="Normal 7 3 2 3 4 2 2" xfId="3394"/>
    <cellStyle name="Normal 7 3 2 3 4 2 3" xfId="3395"/>
    <cellStyle name="Normal 7 3 2 3 4 3" xfId="3396"/>
    <cellStyle name="Normal 7 3 2 3 4 4" xfId="3397"/>
    <cellStyle name="Normal 7 3 2 3 5" xfId="3398"/>
    <cellStyle name="Normal 7 3 2 3 5 2" xfId="3399"/>
    <cellStyle name="Normal 7 3 2 3 5 3" xfId="3400"/>
    <cellStyle name="Normal 7 3 2 3 6" xfId="3401"/>
    <cellStyle name="Normal 7 3 2 3 7" xfId="3402"/>
    <cellStyle name="Normal 7 3 2 4" xfId="3403"/>
    <cellStyle name="Normal 7 3 2 4 2" xfId="3404"/>
    <cellStyle name="Normal 7 3 2 4 2 2" xfId="3405"/>
    <cellStyle name="Normal 7 3 2 4 2 2 2" xfId="3406"/>
    <cellStyle name="Normal 7 3 2 4 2 2 3" xfId="3407"/>
    <cellStyle name="Normal 7 3 2 4 2 3" xfId="3408"/>
    <cellStyle name="Normal 7 3 2 4 2 4" xfId="3409"/>
    <cellStyle name="Normal 7 3 2 4 3" xfId="3410"/>
    <cellStyle name="Normal 7 3 2 4 3 2" xfId="3411"/>
    <cellStyle name="Normal 7 3 2 4 3 3" xfId="3412"/>
    <cellStyle name="Normal 7 3 2 4 4" xfId="3413"/>
    <cellStyle name="Normal 7 3 2 4 5" xfId="3414"/>
    <cellStyle name="Normal 7 3 2 5" xfId="3415"/>
    <cellStyle name="Normal 7 3 2 5 2" xfId="3416"/>
    <cellStyle name="Normal 7 3 2 5 2 2" xfId="3417"/>
    <cellStyle name="Normal 7 3 2 5 2 2 2" xfId="3418"/>
    <cellStyle name="Normal 7 3 2 5 2 2 3" xfId="3419"/>
    <cellStyle name="Normal 7 3 2 5 2 3" xfId="3420"/>
    <cellStyle name="Normal 7 3 2 5 2 4" xfId="3421"/>
    <cellStyle name="Normal 7 3 2 5 3" xfId="3422"/>
    <cellStyle name="Normal 7 3 2 5 3 2" xfId="3423"/>
    <cellStyle name="Normal 7 3 2 5 3 3" xfId="3424"/>
    <cellStyle name="Normal 7 3 2 5 4" xfId="3425"/>
    <cellStyle name="Normal 7 3 2 5 5" xfId="3426"/>
    <cellStyle name="Normal 7 3 2 6" xfId="3427"/>
    <cellStyle name="Normal 7 3 2 6 2" xfId="3428"/>
    <cellStyle name="Normal 7 3 2 6 2 2" xfId="3429"/>
    <cellStyle name="Normal 7 3 2 6 2 3" xfId="3430"/>
    <cellStyle name="Normal 7 3 2 6 3" xfId="3431"/>
    <cellStyle name="Normal 7 3 2 6 4" xfId="3432"/>
    <cellStyle name="Normal 7 3 2 7" xfId="3433"/>
    <cellStyle name="Normal 7 3 2 7 2" xfId="3434"/>
    <cellStyle name="Normal 7 3 2 7 3" xfId="3435"/>
    <cellStyle name="Normal 7 3 2 8" xfId="3436"/>
    <cellStyle name="Normal 7 3 2 9" xfId="3437"/>
    <cellStyle name="Normal 7 3 3" xfId="3438"/>
    <cellStyle name="Normal 7 3 3 2" xfId="3439"/>
    <cellStyle name="Normal 7 3 3 2 2" xfId="3440"/>
    <cellStyle name="Normal 7 3 3 2 2 2" xfId="3441"/>
    <cellStyle name="Normal 7 3 3 2 2 2 2" xfId="3442"/>
    <cellStyle name="Normal 7 3 3 2 2 2 3" xfId="3443"/>
    <cellStyle name="Normal 7 3 3 2 2 3" xfId="3444"/>
    <cellStyle name="Normal 7 3 3 2 2 4" xfId="3445"/>
    <cellStyle name="Normal 7 3 3 2 3" xfId="3446"/>
    <cellStyle name="Normal 7 3 3 2 3 2" xfId="3447"/>
    <cellStyle name="Normal 7 3 3 2 3 3" xfId="3448"/>
    <cellStyle name="Normal 7 3 3 2 4" xfId="3449"/>
    <cellStyle name="Normal 7 3 3 2 5" xfId="3450"/>
    <cellStyle name="Normal 7 3 3 3" xfId="3451"/>
    <cellStyle name="Normal 7 3 3 3 2" xfId="3452"/>
    <cellStyle name="Normal 7 3 3 3 2 2" xfId="3453"/>
    <cellStyle name="Normal 7 3 3 3 2 2 2" xfId="3454"/>
    <cellStyle name="Normal 7 3 3 3 2 2 3" xfId="3455"/>
    <cellStyle name="Normal 7 3 3 3 2 3" xfId="3456"/>
    <cellStyle name="Normal 7 3 3 3 2 4" xfId="3457"/>
    <cellStyle name="Normal 7 3 3 3 3" xfId="3458"/>
    <cellStyle name="Normal 7 3 3 3 3 2" xfId="3459"/>
    <cellStyle name="Normal 7 3 3 3 3 3" xfId="3460"/>
    <cellStyle name="Normal 7 3 3 3 4" xfId="3461"/>
    <cellStyle name="Normal 7 3 3 3 5" xfId="3462"/>
    <cellStyle name="Normal 7 3 3 4" xfId="3463"/>
    <cellStyle name="Normal 7 3 3 4 2" xfId="3464"/>
    <cellStyle name="Normal 7 3 3 4 2 2" xfId="3465"/>
    <cellStyle name="Normal 7 3 3 4 2 3" xfId="3466"/>
    <cellStyle name="Normal 7 3 3 4 3" xfId="3467"/>
    <cellStyle name="Normal 7 3 3 4 4" xfId="3468"/>
    <cellStyle name="Normal 7 3 3 5" xfId="3469"/>
    <cellStyle name="Normal 7 3 3 5 2" xfId="3470"/>
    <cellStyle name="Normal 7 3 3 5 3" xfId="3471"/>
    <cellStyle name="Normal 7 3 3 6" xfId="3472"/>
    <cellStyle name="Normal 7 3 3 7" xfId="3473"/>
    <cellStyle name="Normal 7 3 4" xfId="3474"/>
    <cellStyle name="Normal 7 3 4 2" xfId="3475"/>
    <cellStyle name="Normal 7 3 4 2 2" xfId="3476"/>
    <cellStyle name="Normal 7 3 4 2 2 2" xfId="3477"/>
    <cellStyle name="Normal 7 3 4 2 2 2 2" xfId="3478"/>
    <cellStyle name="Normal 7 3 4 2 2 2 3" xfId="3479"/>
    <cellStyle name="Normal 7 3 4 2 2 3" xfId="3480"/>
    <cellStyle name="Normal 7 3 4 2 2 4" xfId="3481"/>
    <cellStyle name="Normal 7 3 4 2 3" xfId="3482"/>
    <cellStyle name="Normal 7 3 4 2 3 2" xfId="3483"/>
    <cellStyle name="Normal 7 3 4 2 3 3" xfId="3484"/>
    <cellStyle name="Normal 7 3 4 2 4" xfId="3485"/>
    <cellStyle name="Normal 7 3 4 2 5" xfId="3486"/>
    <cellStyle name="Normal 7 3 4 3" xfId="3487"/>
    <cellStyle name="Normal 7 3 4 3 2" xfId="3488"/>
    <cellStyle name="Normal 7 3 4 3 2 2" xfId="3489"/>
    <cellStyle name="Normal 7 3 4 3 2 2 2" xfId="3490"/>
    <cellStyle name="Normal 7 3 4 3 2 2 3" xfId="3491"/>
    <cellStyle name="Normal 7 3 4 3 2 3" xfId="3492"/>
    <cellStyle name="Normal 7 3 4 3 2 4" xfId="3493"/>
    <cellStyle name="Normal 7 3 4 3 3" xfId="3494"/>
    <cellStyle name="Normal 7 3 4 3 3 2" xfId="3495"/>
    <cellStyle name="Normal 7 3 4 3 3 3" xfId="3496"/>
    <cellStyle name="Normal 7 3 4 3 4" xfId="3497"/>
    <cellStyle name="Normal 7 3 4 3 5" xfId="3498"/>
    <cellStyle name="Normal 7 3 4 4" xfId="3499"/>
    <cellStyle name="Normal 7 3 4 4 2" xfId="3500"/>
    <cellStyle name="Normal 7 3 4 4 2 2" xfId="3501"/>
    <cellStyle name="Normal 7 3 4 4 2 3" xfId="3502"/>
    <cellStyle name="Normal 7 3 4 4 3" xfId="3503"/>
    <cellStyle name="Normal 7 3 4 4 4" xfId="3504"/>
    <cellStyle name="Normal 7 3 4 5" xfId="3505"/>
    <cellStyle name="Normal 7 3 4 5 2" xfId="3506"/>
    <cellStyle name="Normal 7 3 4 5 3" xfId="3507"/>
    <cellStyle name="Normal 7 3 4 6" xfId="3508"/>
    <cellStyle name="Normal 7 3 4 7" xfId="3509"/>
    <cellStyle name="Normal 7 3 5" xfId="3510"/>
    <cellStyle name="Normal 7 3 5 2" xfId="3511"/>
    <cellStyle name="Normal 7 3 5 2 2" xfId="3512"/>
    <cellStyle name="Normal 7 3 5 2 2 2" xfId="3513"/>
    <cellStyle name="Normal 7 3 5 2 2 3" xfId="3514"/>
    <cellStyle name="Normal 7 3 5 2 3" xfId="3515"/>
    <cellStyle name="Normal 7 3 5 2 4" xfId="3516"/>
    <cellStyle name="Normal 7 3 5 3" xfId="3517"/>
    <cellStyle name="Normal 7 3 5 3 2" xfId="3518"/>
    <cellStyle name="Normal 7 3 5 3 3" xfId="3519"/>
    <cellStyle name="Normal 7 3 5 4" xfId="3520"/>
    <cellStyle name="Normal 7 3 5 5" xfId="3521"/>
    <cellStyle name="Normal 7 3 6" xfId="3522"/>
    <cellStyle name="Normal 7 3 6 2" xfId="3523"/>
    <cellStyle name="Normal 7 3 6 2 2" xfId="3524"/>
    <cellStyle name="Normal 7 3 6 2 2 2" xfId="3525"/>
    <cellStyle name="Normal 7 3 6 2 2 3" xfId="3526"/>
    <cellStyle name="Normal 7 3 6 2 3" xfId="3527"/>
    <cellStyle name="Normal 7 3 6 2 4" xfId="3528"/>
    <cellStyle name="Normal 7 3 6 3" xfId="3529"/>
    <cellStyle name="Normal 7 3 6 3 2" xfId="3530"/>
    <cellStyle name="Normal 7 3 6 3 3" xfId="3531"/>
    <cellStyle name="Normal 7 3 6 4" xfId="3532"/>
    <cellStyle name="Normal 7 3 6 5" xfId="3533"/>
    <cellStyle name="Normal 7 3 7" xfId="3534"/>
    <cellStyle name="Normal 7 3 7 2" xfId="3535"/>
    <cellStyle name="Normal 7 3 7 2 2" xfId="3536"/>
    <cellStyle name="Normal 7 3 7 2 3" xfId="3537"/>
    <cellStyle name="Normal 7 3 7 3" xfId="3538"/>
    <cellStyle name="Normal 7 3 7 4" xfId="3539"/>
    <cellStyle name="Normal 7 3 8" xfId="3540"/>
    <cellStyle name="Normal 7 3 8 2" xfId="3541"/>
    <cellStyle name="Normal 7 3 8 3" xfId="3542"/>
    <cellStyle name="Normal 7 3 9" xfId="3543"/>
    <cellStyle name="Normal 7 4" xfId="3544"/>
    <cellStyle name="Normal 7 4 2" xfId="3545"/>
    <cellStyle name="Normal 7 4 2 2" xfId="3546"/>
    <cellStyle name="Normal 7 4 2 2 2" xfId="3547"/>
    <cellStyle name="Normal 7 4 2 2 2 2" xfId="3548"/>
    <cellStyle name="Normal 7 4 2 2 2 2 2" xfId="3549"/>
    <cellStyle name="Normal 7 4 2 2 2 2 3" xfId="3550"/>
    <cellStyle name="Normal 7 4 2 2 2 3" xfId="3551"/>
    <cellStyle name="Normal 7 4 2 2 2 4" xfId="3552"/>
    <cellStyle name="Normal 7 4 2 2 3" xfId="3553"/>
    <cellStyle name="Normal 7 4 2 2 3 2" xfId="3554"/>
    <cellStyle name="Normal 7 4 2 2 3 3" xfId="3555"/>
    <cellStyle name="Normal 7 4 2 2 4" xfId="3556"/>
    <cellStyle name="Normal 7 4 2 2 5" xfId="3557"/>
    <cellStyle name="Normal 7 4 2 3" xfId="3558"/>
    <cellStyle name="Normal 7 4 2 3 2" xfId="3559"/>
    <cellStyle name="Normal 7 4 2 3 2 2" xfId="3560"/>
    <cellStyle name="Normal 7 4 2 3 2 2 2" xfId="3561"/>
    <cellStyle name="Normal 7 4 2 3 2 2 3" xfId="3562"/>
    <cellStyle name="Normal 7 4 2 3 2 3" xfId="3563"/>
    <cellStyle name="Normal 7 4 2 3 2 4" xfId="3564"/>
    <cellStyle name="Normal 7 4 2 3 3" xfId="3565"/>
    <cellStyle name="Normal 7 4 2 3 3 2" xfId="3566"/>
    <cellStyle name="Normal 7 4 2 3 3 3" xfId="3567"/>
    <cellStyle name="Normal 7 4 2 3 4" xfId="3568"/>
    <cellStyle name="Normal 7 4 2 3 5" xfId="3569"/>
    <cellStyle name="Normal 7 4 2 4" xfId="3570"/>
    <cellStyle name="Normal 7 4 2 4 2" xfId="3571"/>
    <cellStyle name="Normal 7 4 2 4 2 2" xfId="3572"/>
    <cellStyle name="Normal 7 4 2 4 2 3" xfId="3573"/>
    <cellStyle name="Normal 7 4 2 4 3" xfId="3574"/>
    <cellStyle name="Normal 7 4 2 4 4" xfId="3575"/>
    <cellStyle name="Normal 7 4 2 5" xfId="3576"/>
    <cellStyle name="Normal 7 4 2 5 2" xfId="3577"/>
    <cellStyle name="Normal 7 4 2 5 3" xfId="3578"/>
    <cellStyle name="Normal 7 4 2 6" xfId="3579"/>
    <cellStyle name="Normal 7 4 2 7" xfId="3580"/>
    <cellStyle name="Normal 7 4 3" xfId="3581"/>
    <cellStyle name="Normal 7 4 3 2" xfId="3582"/>
    <cellStyle name="Normal 7 4 3 2 2" xfId="3583"/>
    <cellStyle name="Normal 7 4 3 2 2 2" xfId="3584"/>
    <cellStyle name="Normal 7 4 3 2 2 2 2" xfId="3585"/>
    <cellStyle name="Normal 7 4 3 2 2 2 3" xfId="3586"/>
    <cellStyle name="Normal 7 4 3 2 2 3" xfId="3587"/>
    <cellStyle name="Normal 7 4 3 2 2 4" xfId="3588"/>
    <cellStyle name="Normal 7 4 3 2 3" xfId="3589"/>
    <cellStyle name="Normal 7 4 3 2 3 2" xfId="3590"/>
    <cellStyle name="Normal 7 4 3 2 3 3" xfId="3591"/>
    <cellStyle name="Normal 7 4 3 2 4" xfId="3592"/>
    <cellStyle name="Normal 7 4 3 2 5" xfId="3593"/>
    <cellStyle name="Normal 7 4 3 3" xfId="3594"/>
    <cellStyle name="Normal 7 4 3 3 2" xfId="3595"/>
    <cellStyle name="Normal 7 4 3 3 2 2" xfId="3596"/>
    <cellStyle name="Normal 7 4 3 3 2 2 2" xfId="3597"/>
    <cellStyle name="Normal 7 4 3 3 2 2 3" xfId="3598"/>
    <cellStyle name="Normal 7 4 3 3 2 3" xfId="3599"/>
    <cellStyle name="Normal 7 4 3 3 2 4" xfId="3600"/>
    <cellStyle name="Normal 7 4 3 3 3" xfId="3601"/>
    <cellStyle name="Normal 7 4 3 3 3 2" xfId="3602"/>
    <cellStyle name="Normal 7 4 3 3 3 3" xfId="3603"/>
    <cellStyle name="Normal 7 4 3 3 4" xfId="3604"/>
    <cellStyle name="Normal 7 4 3 3 5" xfId="3605"/>
    <cellStyle name="Normal 7 4 3 4" xfId="3606"/>
    <cellStyle name="Normal 7 4 3 4 2" xfId="3607"/>
    <cellStyle name="Normal 7 4 3 4 2 2" xfId="3608"/>
    <cellStyle name="Normal 7 4 3 4 2 3" xfId="3609"/>
    <cellStyle name="Normal 7 4 3 4 3" xfId="3610"/>
    <cellStyle name="Normal 7 4 3 4 4" xfId="3611"/>
    <cellStyle name="Normal 7 4 3 5" xfId="3612"/>
    <cellStyle name="Normal 7 4 3 5 2" xfId="3613"/>
    <cellStyle name="Normal 7 4 3 5 3" xfId="3614"/>
    <cellStyle name="Normal 7 4 3 6" xfId="3615"/>
    <cellStyle name="Normal 7 4 3 7" xfId="3616"/>
    <cellStyle name="Normal 7 4 4" xfId="3617"/>
    <cellStyle name="Normal 7 4 4 2" xfId="3618"/>
    <cellStyle name="Normal 7 4 4 2 2" xfId="3619"/>
    <cellStyle name="Normal 7 4 4 2 2 2" xfId="3620"/>
    <cellStyle name="Normal 7 4 4 2 2 3" xfId="3621"/>
    <cellStyle name="Normal 7 4 4 2 3" xfId="3622"/>
    <cellStyle name="Normal 7 4 4 2 4" xfId="3623"/>
    <cellStyle name="Normal 7 4 4 3" xfId="3624"/>
    <cellStyle name="Normal 7 4 4 3 2" xfId="3625"/>
    <cellStyle name="Normal 7 4 4 3 3" xfId="3626"/>
    <cellStyle name="Normal 7 4 4 4" xfId="3627"/>
    <cellStyle name="Normal 7 4 4 5" xfId="3628"/>
    <cellStyle name="Normal 7 4 5" xfId="3629"/>
    <cellStyle name="Normal 7 4 5 2" xfId="3630"/>
    <cellStyle name="Normal 7 4 5 2 2" xfId="3631"/>
    <cellStyle name="Normal 7 4 5 2 2 2" xfId="3632"/>
    <cellStyle name="Normal 7 4 5 2 2 3" xfId="3633"/>
    <cellStyle name="Normal 7 4 5 2 3" xfId="3634"/>
    <cellStyle name="Normal 7 4 5 2 4" xfId="3635"/>
    <cellStyle name="Normal 7 4 5 3" xfId="3636"/>
    <cellStyle name="Normal 7 4 5 3 2" xfId="3637"/>
    <cellStyle name="Normal 7 4 5 3 3" xfId="3638"/>
    <cellStyle name="Normal 7 4 5 4" xfId="3639"/>
    <cellStyle name="Normal 7 4 5 5" xfId="3640"/>
    <cellStyle name="Normal 7 4 6" xfId="3641"/>
    <cellStyle name="Normal 7 4 6 2" xfId="3642"/>
    <cellStyle name="Normal 7 4 6 2 2" xfId="3643"/>
    <cellStyle name="Normal 7 4 6 2 3" xfId="3644"/>
    <cellStyle name="Normal 7 4 6 3" xfId="3645"/>
    <cellStyle name="Normal 7 4 6 4" xfId="3646"/>
    <cellStyle name="Normal 7 4 7" xfId="3647"/>
    <cellStyle name="Normal 7 4 7 2" xfId="3648"/>
    <cellStyle name="Normal 7 4 7 3" xfId="3649"/>
    <cellStyle name="Normal 7 4 8" xfId="3650"/>
    <cellStyle name="Normal 7 4 9" xfId="3651"/>
    <cellStyle name="Normal 7 5" xfId="3652"/>
    <cellStyle name="Normal 7 5 2" xfId="3653"/>
    <cellStyle name="Normal 7 5 2 2" xfId="3654"/>
    <cellStyle name="Normal 7 5 2 2 2" xfId="3655"/>
    <cellStyle name="Normal 7 5 2 2 2 2" xfId="3656"/>
    <cellStyle name="Normal 7 5 2 2 2 2 2" xfId="3657"/>
    <cellStyle name="Normal 7 5 2 2 2 2 3" xfId="3658"/>
    <cellStyle name="Normal 7 5 2 2 2 3" xfId="3659"/>
    <cellStyle name="Normal 7 5 2 2 2 4" xfId="3660"/>
    <cellStyle name="Normal 7 5 2 2 3" xfId="3661"/>
    <cellStyle name="Normal 7 5 2 2 3 2" xfId="3662"/>
    <cellStyle name="Normal 7 5 2 2 3 3" xfId="3663"/>
    <cellStyle name="Normal 7 5 2 2 4" xfId="3664"/>
    <cellStyle name="Normal 7 5 2 2 5" xfId="3665"/>
    <cellStyle name="Normal 7 5 2 3" xfId="3666"/>
    <cellStyle name="Normal 7 5 2 3 2" xfId="3667"/>
    <cellStyle name="Normal 7 5 2 3 2 2" xfId="3668"/>
    <cellStyle name="Normal 7 5 2 3 2 2 2" xfId="3669"/>
    <cellStyle name="Normal 7 5 2 3 2 2 3" xfId="3670"/>
    <cellStyle name="Normal 7 5 2 3 2 3" xfId="3671"/>
    <cellStyle name="Normal 7 5 2 3 2 4" xfId="3672"/>
    <cellStyle name="Normal 7 5 2 3 3" xfId="3673"/>
    <cellStyle name="Normal 7 5 2 3 3 2" xfId="3674"/>
    <cellStyle name="Normal 7 5 2 3 3 3" xfId="3675"/>
    <cellStyle name="Normal 7 5 2 3 4" xfId="3676"/>
    <cellStyle name="Normal 7 5 2 3 5" xfId="3677"/>
    <cellStyle name="Normal 7 5 2 4" xfId="3678"/>
    <cellStyle name="Normal 7 5 2 4 2" xfId="3679"/>
    <cellStyle name="Normal 7 5 2 4 2 2" xfId="3680"/>
    <cellStyle name="Normal 7 5 2 4 2 3" xfId="3681"/>
    <cellStyle name="Normal 7 5 2 4 3" xfId="3682"/>
    <cellStyle name="Normal 7 5 2 4 4" xfId="3683"/>
    <cellStyle name="Normal 7 5 2 5" xfId="3684"/>
    <cellStyle name="Normal 7 5 2 5 2" xfId="3685"/>
    <cellStyle name="Normal 7 5 2 5 3" xfId="3686"/>
    <cellStyle name="Normal 7 5 2 6" xfId="3687"/>
    <cellStyle name="Normal 7 5 2 7" xfId="3688"/>
    <cellStyle name="Normal 7 5 3" xfId="3689"/>
    <cellStyle name="Normal 7 5 3 2" xfId="3690"/>
    <cellStyle name="Normal 7 5 3 2 2" xfId="3691"/>
    <cellStyle name="Normal 7 5 3 2 2 2" xfId="3692"/>
    <cellStyle name="Normal 7 5 3 2 2 2 2" xfId="3693"/>
    <cellStyle name="Normal 7 5 3 2 2 2 3" xfId="3694"/>
    <cellStyle name="Normal 7 5 3 2 2 3" xfId="3695"/>
    <cellStyle name="Normal 7 5 3 2 2 4" xfId="3696"/>
    <cellStyle name="Normal 7 5 3 2 3" xfId="3697"/>
    <cellStyle name="Normal 7 5 3 2 3 2" xfId="3698"/>
    <cellStyle name="Normal 7 5 3 2 3 3" xfId="3699"/>
    <cellStyle name="Normal 7 5 3 2 4" xfId="3700"/>
    <cellStyle name="Normal 7 5 3 2 5" xfId="3701"/>
    <cellStyle name="Normal 7 5 3 3" xfId="3702"/>
    <cellStyle name="Normal 7 5 3 3 2" xfId="3703"/>
    <cellStyle name="Normal 7 5 3 3 2 2" xfId="3704"/>
    <cellStyle name="Normal 7 5 3 3 2 2 2" xfId="3705"/>
    <cellStyle name="Normal 7 5 3 3 2 2 3" xfId="3706"/>
    <cellStyle name="Normal 7 5 3 3 2 3" xfId="3707"/>
    <cellStyle name="Normal 7 5 3 3 2 4" xfId="3708"/>
    <cellStyle name="Normal 7 5 3 3 3" xfId="3709"/>
    <cellStyle name="Normal 7 5 3 3 3 2" xfId="3710"/>
    <cellStyle name="Normal 7 5 3 3 3 3" xfId="3711"/>
    <cellStyle name="Normal 7 5 3 3 4" xfId="3712"/>
    <cellStyle name="Normal 7 5 3 3 5" xfId="3713"/>
    <cellStyle name="Normal 7 5 3 4" xfId="3714"/>
    <cellStyle name="Normal 7 5 3 4 2" xfId="3715"/>
    <cellStyle name="Normal 7 5 3 4 2 2" xfId="3716"/>
    <cellStyle name="Normal 7 5 3 4 2 3" xfId="3717"/>
    <cellStyle name="Normal 7 5 3 4 3" xfId="3718"/>
    <cellStyle name="Normal 7 5 3 4 4" xfId="3719"/>
    <cellStyle name="Normal 7 5 3 5" xfId="3720"/>
    <cellStyle name="Normal 7 5 3 5 2" xfId="3721"/>
    <cellStyle name="Normal 7 5 3 5 3" xfId="3722"/>
    <cellStyle name="Normal 7 5 3 6" xfId="3723"/>
    <cellStyle name="Normal 7 5 3 7" xfId="3724"/>
    <cellStyle name="Normal 7 5 4" xfId="3725"/>
    <cellStyle name="Normal 7 5 4 2" xfId="3726"/>
    <cellStyle name="Normal 7 5 4 2 2" xfId="3727"/>
    <cellStyle name="Normal 7 5 4 2 2 2" xfId="3728"/>
    <cellStyle name="Normal 7 5 4 2 2 3" xfId="3729"/>
    <cellStyle name="Normal 7 5 4 2 3" xfId="3730"/>
    <cellStyle name="Normal 7 5 4 2 4" xfId="3731"/>
    <cellStyle name="Normal 7 5 4 3" xfId="3732"/>
    <cellStyle name="Normal 7 5 4 3 2" xfId="3733"/>
    <cellStyle name="Normal 7 5 4 3 3" xfId="3734"/>
    <cellStyle name="Normal 7 5 4 4" xfId="3735"/>
    <cellStyle name="Normal 7 5 4 5" xfId="3736"/>
    <cellStyle name="Normal 7 5 5" xfId="3737"/>
    <cellStyle name="Normal 7 5 5 2" xfId="3738"/>
    <cellStyle name="Normal 7 5 5 2 2" xfId="3739"/>
    <cellStyle name="Normal 7 5 5 2 2 2" xfId="3740"/>
    <cellStyle name="Normal 7 5 5 2 2 3" xfId="3741"/>
    <cellStyle name="Normal 7 5 5 2 3" xfId="3742"/>
    <cellStyle name="Normal 7 5 5 2 4" xfId="3743"/>
    <cellStyle name="Normal 7 5 5 3" xfId="3744"/>
    <cellStyle name="Normal 7 5 5 3 2" xfId="3745"/>
    <cellStyle name="Normal 7 5 5 3 3" xfId="3746"/>
    <cellStyle name="Normal 7 5 5 4" xfId="3747"/>
    <cellStyle name="Normal 7 5 5 5" xfId="3748"/>
    <cellStyle name="Normal 7 5 6" xfId="3749"/>
    <cellStyle name="Normal 7 5 6 2" xfId="3750"/>
    <cellStyle name="Normal 7 5 6 2 2" xfId="3751"/>
    <cellStyle name="Normal 7 5 6 2 3" xfId="3752"/>
    <cellStyle name="Normal 7 5 6 3" xfId="3753"/>
    <cellStyle name="Normal 7 5 6 4" xfId="3754"/>
    <cellStyle name="Normal 7 5 7" xfId="3755"/>
    <cellStyle name="Normal 7 5 7 2" xfId="3756"/>
    <cellStyle name="Normal 7 5 7 3" xfId="3757"/>
    <cellStyle name="Normal 7 5 8" xfId="3758"/>
    <cellStyle name="Normal 7 5 9" xfId="3759"/>
    <cellStyle name="Normal 7 6" xfId="3760"/>
    <cellStyle name="Normal 7 6 2" xfId="3761"/>
    <cellStyle name="Normal 7 6 2 2" xfId="3762"/>
    <cellStyle name="Normal 7 6 2 2 2" xfId="3763"/>
    <cellStyle name="Normal 7 6 2 2 2 2" xfId="3764"/>
    <cellStyle name="Normal 7 6 2 2 2 3" xfId="3765"/>
    <cellStyle name="Normal 7 6 2 2 3" xfId="3766"/>
    <cellStyle name="Normal 7 6 2 2 4" xfId="3767"/>
    <cellStyle name="Normal 7 6 2 3" xfId="3768"/>
    <cellStyle name="Normal 7 6 2 3 2" xfId="3769"/>
    <cellStyle name="Normal 7 6 2 3 3" xfId="3770"/>
    <cellStyle name="Normal 7 6 2 4" xfId="3771"/>
    <cellStyle name="Normal 7 6 2 5" xfId="3772"/>
    <cellStyle name="Normal 7 6 3" xfId="3773"/>
    <cellStyle name="Normal 7 6 3 2" xfId="3774"/>
    <cellStyle name="Normal 7 6 3 2 2" xfId="3775"/>
    <cellStyle name="Normal 7 6 3 2 2 2" xfId="3776"/>
    <cellStyle name="Normal 7 6 3 2 2 3" xfId="3777"/>
    <cellStyle name="Normal 7 6 3 2 3" xfId="3778"/>
    <cellStyle name="Normal 7 6 3 2 4" xfId="3779"/>
    <cellStyle name="Normal 7 6 3 3" xfId="3780"/>
    <cellStyle name="Normal 7 6 3 3 2" xfId="3781"/>
    <cellStyle name="Normal 7 6 3 3 3" xfId="3782"/>
    <cellStyle name="Normal 7 6 3 4" xfId="3783"/>
    <cellStyle name="Normal 7 6 3 5" xfId="3784"/>
    <cellStyle name="Normal 7 6 4" xfId="3785"/>
    <cellStyle name="Normal 7 6 4 2" xfId="3786"/>
    <cellStyle name="Normal 7 6 4 2 2" xfId="3787"/>
    <cellStyle name="Normal 7 6 4 2 3" xfId="3788"/>
    <cellStyle name="Normal 7 6 4 3" xfId="3789"/>
    <cellStyle name="Normal 7 6 4 4" xfId="3790"/>
    <cellStyle name="Normal 7 6 5" xfId="3791"/>
    <cellStyle name="Normal 7 6 5 2" xfId="3792"/>
    <cellStyle name="Normal 7 6 5 3" xfId="3793"/>
    <cellStyle name="Normal 7 6 6" xfId="3794"/>
    <cellStyle name="Normal 7 6 7" xfId="3795"/>
    <cellStyle name="Normal 7 7" xfId="3796"/>
    <cellStyle name="Normal 7 7 2" xfId="3797"/>
    <cellStyle name="Normal 7 7 2 2" xfId="3798"/>
    <cellStyle name="Normal 7 7 2 2 2" xfId="3799"/>
    <cellStyle name="Normal 7 7 2 2 2 2" xfId="3800"/>
    <cellStyle name="Normal 7 7 2 2 2 3" xfId="3801"/>
    <cellStyle name="Normal 7 7 2 2 3" xfId="3802"/>
    <cellStyle name="Normal 7 7 2 2 4" xfId="3803"/>
    <cellStyle name="Normal 7 7 2 3" xfId="3804"/>
    <cellStyle name="Normal 7 7 2 3 2" xfId="3805"/>
    <cellStyle name="Normal 7 7 2 3 3" xfId="3806"/>
    <cellStyle name="Normal 7 7 2 4" xfId="3807"/>
    <cellStyle name="Normal 7 7 2 5" xfId="3808"/>
    <cellStyle name="Normal 7 7 3" xfId="3809"/>
    <cellStyle name="Normal 7 7 3 2" xfId="3810"/>
    <cellStyle name="Normal 7 7 3 2 2" xfId="3811"/>
    <cellStyle name="Normal 7 7 3 2 2 2" xfId="3812"/>
    <cellStyle name="Normal 7 7 3 2 2 3" xfId="3813"/>
    <cellStyle name="Normal 7 7 3 2 3" xfId="3814"/>
    <cellStyle name="Normal 7 7 3 2 4" xfId="3815"/>
    <cellStyle name="Normal 7 7 3 3" xfId="3816"/>
    <cellStyle name="Normal 7 7 3 3 2" xfId="3817"/>
    <cellStyle name="Normal 7 7 3 3 3" xfId="3818"/>
    <cellStyle name="Normal 7 7 3 4" xfId="3819"/>
    <cellStyle name="Normal 7 7 3 5" xfId="3820"/>
    <cellStyle name="Normal 7 7 4" xfId="3821"/>
    <cellStyle name="Normal 7 7 4 2" xfId="3822"/>
    <cellStyle name="Normal 7 7 4 2 2" xfId="3823"/>
    <cellStyle name="Normal 7 7 4 2 3" xfId="3824"/>
    <cellStyle name="Normal 7 7 4 3" xfId="3825"/>
    <cellStyle name="Normal 7 7 4 4" xfId="3826"/>
    <cellStyle name="Normal 7 7 5" xfId="3827"/>
    <cellStyle name="Normal 7 7 5 2" xfId="3828"/>
    <cellStyle name="Normal 7 7 5 3" xfId="3829"/>
    <cellStyle name="Normal 7 7 6" xfId="3830"/>
    <cellStyle name="Normal 7 7 7" xfId="3831"/>
    <cellStyle name="Normal 7 8" xfId="3832"/>
    <cellStyle name="Normal 7 8 2" xfId="3833"/>
    <cellStyle name="Normal 7 8 2 2" xfId="3834"/>
    <cellStyle name="Normal 7 8 2 2 2" xfId="3835"/>
    <cellStyle name="Normal 7 8 2 2 2 2" xfId="3836"/>
    <cellStyle name="Normal 7 8 2 2 2 3" xfId="3837"/>
    <cellStyle name="Normal 7 8 2 2 3" xfId="3838"/>
    <cellStyle name="Normal 7 8 2 2 4" xfId="3839"/>
    <cellStyle name="Normal 7 8 2 3" xfId="3840"/>
    <cellStyle name="Normal 7 8 2 3 2" xfId="3841"/>
    <cellStyle name="Normal 7 8 2 3 3" xfId="3842"/>
    <cellStyle name="Normal 7 8 2 4" xfId="3843"/>
    <cellStyle name="Normal 7 8 2 5" xfId="3844"/>
    <cellStyle name="Normal 7 8 3" xfId="3845"/>
    <cellStyle name="Normal 7 8 3 2" xfId="3846"/>
    <cellStyle name="Normal 7 8 3 2 2" xfId="3847"/>
    <cellStyle name="Normal 7 8 3 2 2 2" xfId="3848"/>
    <cellStyle name="Normal 7 8 3 2 2 3" xfId="3849"/>
    <cellStyle name="Normal 7 8 3 2 3" xfId="3850"/>
    <cellStyle name="Normal 7 8 3 2 4" xfId="3851"/>
    <cellStyle name="Normal 7 8 3 3" xfId="3852"/>
    <cellStyle name="Normal 7 8 3 3 2" xfId="3853"/>
    <cellStyle name="Normal 7 8 3 3 3" xfId="3854"/>
    <cellStyle name="Normal 7 8 3 4" xfId="3855"/>
    <cellStyle name="Normal 7 8 3 5" xfId="3856"/>
    <cellStyle name="Normal 7 8 4" xfId="3857"/>
    <cellStyle name="Normal 7 8 4 2" xfId="3858"/>
    <cellStyle name="Normal 7 8 4 2 2" xfId="3859"/>
    <cellStyle name="Normal 7 8 4 2 3" xfId="3860"/>
    <cellStyle name="Normal 7 8 4 3" xfId="3861"/>
    <cellStyle name="Normal 7 8 4 4" xfId="3862"/>
    <cellStyle name="Normal 7 8 5" xfId="3863"/>
    <cellStyle name="Normal 7 8 5 2" xfId="3864"/>
    <cellStyle name="Normal 7 8 5 3" xfId="3865"/>
    <cellStyle name="Normal 7 8 6" xfId="3866"/>
    <cellStyle name="Normal 7 8 7" xfId="3867"/>
    <cellStyle name="Normal 7 9" xfId="3868"/>
    <cellStyle name="Normal 7 9 2" xfId="3869"/>
    <cellStyle name="Normal 7 9 2 2" xfId="3870"/>
    <cellStyle name="Normal 7 9 2 2 2" xfId="3871"/>
    <cellStyle name="Normal 7 9 2 2 2 2" xfId="3872"/>
    <cellStyle name="Normal 7 9 2 2 2 3" xfId="3873"/>
    <cellStyle name="Normal 7 9 2 2 3" xfId="3874"/>
    <cellStyle name="Normal 7 9 2 2 4" xfId="3875"/>
    <cellStyle name="Normal 7 9 2 3" xfId="3876"/>
    <cellStyle name="Normal 7 9 2 3 2" xfId="3877"/>
    <cellStyle name="Normal 7 9 2 3 3" xfId="3878"/>
    <cellStyle name="Normal 7 9 2 4" xfId="3879"/>
    <cellStyle name="Normal 7 9 2 5" xfId="3880"/>
    <cellStyle name="Normal 7 9 3" xfId="3881"/>
    <cellStyle name="Normal 7 9 3 2" xfId="3882"/>
    <cellStyle name="Normal 7 9 3 2 2" xfId="3883"/>
    <cellStyle name="Normal 7 9 3 2 2 2" xfId="3884"/>
    <cellStyle name="Normal 7 9 3 2 2 3" xfId="3885"/>
    <cellStyle name="Normal 7 9 3 2 3" xfId="3886"/>
    <cellStyle name="Normal 7 9 3 2 4" xfId="3887"/>
    <cellStyle name="Normal 7 9 3 3" xfId="3888"/>
    <cellStyle name="Normal 7 9 3 3 2" xfId="3889"/>
    <cellStyle name="Normal 7 9 3 3 3" xfId="3890"/>
    <cellStyle name="Normal 7 9 3 4" xfId="3891"/>
    <cellStyle name="Normal 7 9 3 5" xfId="3892"/>
    <cellStyle name="Normal 7 9 4" xfId="3893"/>
    <cellStyle name="Normal 7 9 4 2" xfId="3894"/>
    <cellStyle name="Normal 7 9 4 2 2" xfId="3895"/>
    <cellStyle name="Normal 7 9 4 2 3" xfId="3896"/>
    <cellStyle name="Normal 7 9 4 3" xfId="3897"/>
    <cellStyle name="Normal 7 9 4 4" xfId="3898"/>
    <cellStyle name="Normal 7 9 5" xfId="3899"/>
    <cellStyle name="Normal 7 9 5 2" xfId="3900"/>
    <cellStyle name="Normal 7 9 5 3" xfId="3901"/>
    <cellStyle name="Normal 7 9 6" xfId="3902"/>
    <cellStyle name="Normal 7 9 7" xfId="3903"/>
    <cellStyle name="Normal 8" xfId="3904"/>
    <cellStyle name="Normal 8 2" xfId="3905"/>
    <cellStyle name="Normal 8 2 2" xfId="3906"/>
    <cellStyle name="Normal 8 2 2 2" xfId="3907"/>
    <cellStyle name="Normal 8 2 2 2 2" xfId="3908"/>
    <cellStyle name="Normal 8 2 2 2 2 2" xfId="3909"/>
    <cellStyle name="Normal 8 2 2 2 2 3" xfId="3910"/>
    <cellStyle name="Normal 8 2 2 2 3" xfId="3911"/>
    <cellStyle name="Normal 8 2 2 2 4" xfId="3912"/>
    <cellStyle name="Normal 8 2 2 3" xfId="3913"/>
    <cellStyle name="Normal 8 2 2 3 2" xfId="3914"/>
    <cellStyle name="Normal 8 2 2 3 3" xfId="3915"/>
    <cellStyle name="Normal 8 2 2 4" xfId="3916"/>
    <cellStyle name="Normal 8 2 2 5" xfId="3917"/>
    <cellStyle name="Normal 8 2 3" xfId="3918"/>
    <cellStyle name="Normal 8 2 3 2" xfId="3919"/>
    <cellStyle name="Normal 8 2 3 2 2" xfId="3920"/>
    <cellStyle name="Normal 8 2 3 2 3" xfId="3921"/>
    <cellStyle name="Normal 8 2 3 3" xfId="3922"/>
    <cellStyle name="Normal 8 2 3 4" xfId="3923"/>
    <cellStyle name="Normal 8 2 4" xfId="3924"/>
    <cellStyle name="Normal 8 2 4 2" xfId="3925"/>
    <cellStyle name="Normal 8 2 4 3" xfId="3926"/>
    <cellStyle name="Normal 8 2 5" xfId="3927"/>
    <cellStyle name="Normal 8 2 6" xfId="3928"/>
    <cellStyle name="Normal 8 3" xfId="3929"/>
    <cellStyle name="Normal 8 3 2" xfId="3930"/>
    <cellStyle name="Normal 8 3 2 2" xfId="3931"/>
    <cellStyle name="Normal 8 3 2 2 2" xfId="3932"/>
    <cellStyle name="Normal 8 3 2 2 3" xfId="3933"/>
    <cellStyle name="Normal 8 3 2 3" xfId="3934"/>
    <cellStyle name="Normal 8 3 2 4" xfId="3935"/>
    <cellStyle name="Normal 8 3 3" xfId="3936"/>
    <cellStyle name="Normal 8 3 3 2" xfId="3937"/>
    <cellStyle name="Normal 8 3 3 3" xfId="3938"/>
    <cellStyle name="Normal 8 3 4" xfId="3939"/>
    <cellStyle name="Normal 8 3 5" xfId="3940"/>
    <cellStyle name="Normal 8 4" xfId="3941"/>
    <cellStyle name="Normal 9" xfId="3942"/>
    <cellStyle name="Normal 9 2" xfId="3943"/>
    <cellStyle name="Normal 9 2 2" xfId="3944"/>
    <cellStyle name="Normal 9 2 2 2" xfId="3945"/>
    <cellStyle name="Normal 9 2 2 2 2" xfId="3946"/>
    <cellStyle name="Normal 9 2 2 2 3" xfId="3947"/>
    <cellStyle name="Normal 9 2 2 3" xfId="3948"/>
    <cellStyle name="Normal 9 2 2 4" xfId="3949"/>
    <cellStyle name="Normal 9 2 3" xfId="3950"/>
    <cellStyle name="Normal 9 2 3 2" xfId="3951"/>
    <cellStyle name="Normal 9 2 3 3" xfId="3952"/>
    <cellStyle name="Normal 9 2 4" xfId="3953"/>
    <cellStyle name="Normal 9 2 5" xfId="3954"/>
    <cellStyle name="Normal 9 3" xfId="3955"/>
    <cellStyle name="Normal 9 3 2" xfId="3956"/>
    <cellStyle name="Normal 9 3 2 2" xfId="3957"/>
    <cellStyle name="Normal 9 3 2 3" xfId="3958"/>
    <cellStyle name="Normal 9 3 3" xfId="3959"/>
    <cellStyle name="Normal 9 3 4" xfId="3960"/>
    <cellStyle name="Normal 9 4" xfId="3961"/>
    <cellStyle name="Normal 9 4 2" xfId="3962"/>
    <cellStyle name="Normal 9 4 2 2" xfId="3963"/>
    <cellStyle name="Normal 9 4 2 3" xfId="3964"/>
    <cellStyle name="Normal 9 4 3" xfId="3965"/>
    <cellStyle name="Normal 9 4 4" xfId="3966"/>
    <cellStyle name="Normal 9 5" xfId="3967"/>
    <cellStyle name="Normal 9 5 2" xfId="3968"/>
    <cellStyle name="Normal 9 5 2 2" xfId="3969"/>
    <cellStyle name="Normal 9 5 2 3" xfId="3970"/>
    <cellStyle name="Normal 9 5 3" xfId="3971"/>
    <cellStyle name="Normal 9 5 4" xfId="3972"/>
    <cellStyle name="Normal 9 6" xfId="3973"/>
    <cellStyle name="Normal 9 6 2" xfId="3974"/>
    <cellStyle name="Normal 9 6 2 2" xfId="3975"/>
    <cellStyle name="Normal 9 6 2 3" xfId="3976"/>
    <cellStyle name="Normal 9 6 3" xfId="3977"/>
    <cellStyle name="Normal 9 6 4" xfId="3978"/>
    <cellStyle name="Normal 9 7" xfId="3979"/>
    <cellStyle name="Normal 9 7 2" xfId="3980"/>
    <cellStyle name="Normal 9 7 3" xfId="3981"/>
    <cellStyle name="Normal 9 8" xfId="3982"/>
    <cellStyle name="Normal 9 9" xfId="3983"/>
    <cellStyle name="Normal_Budzet RS za 2008. godinu 2" xfId="1"/>
    <cellStyle name="Note 2" xfId="3984"/>
    <cellStyle name="Note 2 2" xfId="3985"/>
    <cellStyle name="Note 2 2 2" xfId="3986"/>
    <cellStyle name="Note 2 2 2 2" xfId="3987"/>
    <cellStyle name="Note 2 2 3" xfId="3988"/>
    <cellStyle name="Note 2 2 3 2" xfId="3989"/>
    <cellStyle name="Note 2 2 4" xfId="3990"/>
    <cellStyle name="Note 2 3" xfId="3991"/>
    <cellStyle name="Note 2 3 2" xfId="3992"/>
    <cellStyle name="Note 2 4" xfId="3993"/>
    <cellStyle name="Note 2 4 2" xfId="3994"/>
    <cellStyle name="Note 2 5" xfId="3995"/>
    <cellStyle name="Note 3" xfId="3996"/>
    <cellStyle name="Note 3 2" xfId="3997"/>
    <cellStyle name="Note 3 2 2" xfId="3998"/>
    <cellStyle name="Note 3 2 2 2" xfId="3999"/>
    <cellStyle name="Note 3 2 2 2 2" xfId="4000"/>
    <cellStyle name="Note 3 2 2 2 2 2" xfId="4001"/>
    <cellStyle name="Note 3 2 2 2 2 3" xfId="4002"/>
    <cellStyle name="Note 3 2 2 2 3" xfId="4003"/>
    <cellStyle name="Note 3 2 2 2 4" xfId="4004"/>
    <cellStyle name="Note 3 2 2 3" xfId="4005"/>
    <cellStyle name="Note 3 2 2 3 2" xfId="4006"/>
    <cellStyle name="Note 3 2 2 3 3" xfId="4007"/>
    <cellStyle name="Note 3 2 2 4" xfId="4008"/>
    <cellStyle name="Note 3 2 2 5" xfId="4009"/>
    <cellStyle name="Note 3 2 3" xfId="4010"/>
    <cellStyle name="Note 3 2 3 2" xfId="4011"/>
    <cellStyle name="Note 3 2 3 2 2" xfId="4012"/>
    <cellStyle name="Note 3 2 3 2 3" xfId="4013"/>
    <cellStyle name="Note 3 2 3 3" xfId="4014"/>
    <cellStyle name="Note 3 2 3 4" xfId="4015"/>
    <cellStyle name="Note 3 2 4" xfId="4016"/>
    <cellStyle name="Note 3 2 4 2" xfId="4017"/>
    <cellStyle name="Note 3 2 4 3" xfId="4018"/>
    <cellStyle name="Note 3 2 5" xfId="4019"/>
    <cellStyle name="Note 3 2 6" xfId="4020"/>
    <cellStyle name="Note 3 3" xfId="4021"/>
    <cellStyle name="Note 3 3 2" xfId="4022"/>
    <cellStyle name="Note 3 3 2 2" xfId="4023"/>
    <cellStyle name="Note 3 3 2 2 2" xfId="4024"/>
    <cellStyle name="Note 3 3 2 2 3" xfId="4025"/>
    <cellStyle name="Note 3 3 2 3" xfId="4026"/>
    <cellStyle name="Note 3 3 2 4" xfId="4027"/>
    <cellStyle name="Note 3 3 3" xfId="4028"/>
    <cellStyle name="Note 3 3 3 2" xfId="4029"/>
    <cellStyle name="Note 3 3 3 3" xfId="4030"/>
    <cellStyle name="Note 3 3 4" xfId="4031"/>
    <cellStyle name="Note 3 3 5" xfId="4032"/>
    <cellStyle name="Note 3 4" xfId="4033"/>
    <cellStyle name="Note 3 4 2" xfId="4034"/>
    <cellStyle name="Note 3 4 2 2" xfId="4035"/>
    <cellStyle name="Note 3 4 2 3" xfId="4036"/>
    <cellStyle name="Note 3 4 3" xfId="4037"/>
    <cellStyle name="Note 3 4 4" xfId="4038"/>
    <cellStyle name="Note 3 5" xfId="4039"/>
    <cellStyle name="Note 3 5 2" xfId="4040"/>
    <cellStyle name="Note 3 5 3" xfId="4041"/>
    <cellStyle name="Note 3 6" xfId="4042"/>
    <cellStyle name="Note 3 7" xfId="4043"/>
    <cellStyle name="Note 4" xfId="4044"/>
    <cellStyle name="Note 4 2" xfId="4045"/>
    <cellStyle name="Note 4 2 2" xfId="4046"/>
    <cellStyle name="Note 4 2 2 2" xfId="4047"/>
    <cellStyle name="Note 4 2 2 2 2" xfId="4048"/>
    <cellStyle name="Note 4 2 2 2 2 2" xfId="4049"/>
    <cellStyle name="Note 4 2 2 2 2 3" xfId="4050"/>
    <cellStyle name="Note 4 2 2 2 3" xfId="4051"/>
    <cellStyle name="Note 4 2 2 2 4" xfId="4052"/>
    <cellStyle name="Note 4 2 2 3" xfId="4053"/>
    <cellStyle name="Note 4 2 2 3 2" xfId="4054"/>
    <cellStyle name="Note 4 2 2 3 3" xfId="4055"/>
    <cellStyle name="Note 4 2 2 4" xfId="4056"/>
    <cellStyle name="Note 4 2 2 5" xfId="4057"/>
    <cellStyle name="Note 4 2 3" xfId="4058"/>
    <cellStyle name="Note 4 2 3 2" xfId="4059"/>
    <cellStyle name="Note 4 2 3 2 2" xfId="4060"/>
    <cellStyle name="Note 4 2 3 2 3" xfId="4061"/>
    <cellStyle name="Note 4 2 3 3" xfId="4062"/>
    <cellStyle name="Note 4 2 3 4" xfId="4063"/>
    <cellStyle name="Note 4 2 4" xfId="4064"/>
    <cellStyle name="Note 4 2 4 2" xfId="4065"/>
    <cellStyle name="Note 4 2 4 3" xfId="4066"/>
    <cellStyle name="Note 4 2 5" xfId="4067"/>
    <cellStyle name="Note 4 2 6" xfId="4068"/>
    <cellStyle name="Note 4 3" xfId="4069"/>
    <cellStyle name="Note 4 3 2" xfId="4070"/>
    <cellStyle name="Note 4 3 2 2" xfId="4071"/>
    <cellStyle name="Note 4 3 2 2 2" xfId="4072"/>
    <cellStyle name="Note 4 3 2 2 3" xfId="4073"/>
    <cellStyle name="Note 4 3 2 3" xfId="4074"/>
    <cellStyle name="Note 4 3 2 4" xfId="4075"/>
    <cellStyle name="Note 4 3 3" xfId="4076"/>
    <cellStyle name="Note 4 3 3 2" xfId="4077"/>
    <cellStyle name="Note 4 3 3 3" xfId="4078"/>
    <cellStyle name="Note 4 3 4" xfId="4079"/>
    <cellStyle name="Note 4 3 5" xfId="4080"/>
    <cellStyle name="Note 4 4" xfId="4081"/>
    <cellStyle name="Note 4 4 2" xfId="4082"/>
    <cellStyle name="Note 4 4 2 2" xfId="4083"/>
    <cellStyle name="Note 4 4 2 3" xfId="4084"/>
    <cellStyle name="Note 4 4 3" xfId="4085"/>
    <cellStyle name="Note 4 4 4" xfId="4086"/>
    <cellStyle name="Note 4 5" xfId="4087"/>
    <cellStyle name="Note 4 5 2" xfId="4088"/>
    <cellStyle name="Note 4 5 3" xfId="4089"/>
    <cellStyle name="Note 4 6" xfId="4090"/>
    <cellStyle name="Note 4 7" xfId="4091"/>
    <cellStyle name="Note 5" xfId="4092"/>
    <cellStyle name="Note 5 2" xfId="4093"/>
    <cellStyle name="Note 5 2 2" xfId="4094"/>
    <cellStyle name="Note 5 2 2 2" xfId="4095"/>
    <cellStyle name="Note 5 2 2 2 2" xfId="4096"/>
    <cellStyle name="Note 5 2 2 2 3" xfId="4097"/>
    <cellStyle name="Note 5 2 2 3" xfId="4098"/>
    <cellStyle name="Note 5 2 2 4" xfId="4099"/>
    <cellStyle name="Note 5 2 3" xfId="4100"/>
    <cellStyle name="Note 5 2 3 2" xfId="4101"/>
    <cellStyle name="Note 5 2 3 3" xfId="4102"/>
    <cellStyle name="Note 5 2 4" xfId="4103"/>
    <cellStyle name="Note 5 2 5" xfId="4104"/>
    <cellStyle name="Note 5 3" xfId="4105"/>
    <cellStyle name="Note 5 3 2" xfId="4106"/>
    <cellStyle name="Note 5 3 2 2" xfId="4107"/>
    <cellStyle name="Note 5 3 2 3" xfId="4108"/>
    <cellStyle name="Note 5 3 3" xfId="4109"/>
    <cellStyle name="Note 5 3 4" xfId="4110"/>
    <cellStyle name="Note 5 4" xfId="4111"/>
    <cellStyle name="Note 5 4 2" xfId="4112"/>
    <cellStyle name="Note 5 4 3" xfId="4113"/>
    <cellStyle name="Note 5 5" xfId="4114"/>
    <cellStyle name="Note 5 6" xfId="4115"/>
    <cellStyle name="Obično_List1" xfId="9"/>
    <cellStyle name="Output 2" xfId="4116"/>
    <cellStyle name="Output 2 2" xfId="4117"/>
    <cellStyle name="Output 2 2 2" xfId="4118"/>
    <cellStyle name="Output 2 3" xfId="4119"/>
    <cellStyle name="Output 2 3 2" xfId="4120"/>
    <cellStyle name="Output 2 4" xfId="4121"/>
    <cellStyle name="Percent 2" xfId="4122"/>
    <cellStyle name="Percent 2 2" xfId="4123"/>
    <cellStyle name="Percent 2 3" xfId="4124"/>
    <cellStyle name="Percent 2 3 2" xfId="4125"/>
    <cellStyle name="Percent 2 4" xfId="4126"/>
    <cellStyle name="Percent 3" xfId="4127"/>
    <cellStyle name="Percent 3 2" xfId="4128"/>
    <cellStyle name="Percent 3 2 2" xfId="4129"/>
    <cellStyle name="Percent 4" xfId="4130"/>
    <cellStyle name="Percent 4 2" xfId="4131"/>
    <cellStyle name="Percent 4 3" xfId="4132"/>
    <cellStyle name="Percent 5" xfId="4133"/>
    <cellStyle name="percentage difference one decimal" xfId="4134"/>
    <cellStyle name="percentage difference zero decimal" xfId="4135"/>
    <cellStyle name="Presentation" xfId="4136"/>
    <cellStyle name="Title 2" xfId="4137"/>
    <cellStyle name="Total 2" xfId="4138"/>
    <cellStyle name="Total 2 2" xfId="4139"/>
    <cellStyle name="Total 2 2 2" xfId="4140"/>
    <cellStyle name="Total 2 3" xfId="4141"/>
    <cellStyle name="Total 2 3 2" xfId="4142"/>
    <cellStyle name="Total 2 4" xfId="4143"/>
    <cellStyle name="Undefiniert" xfId="4144"/>
    <cellStyle name="Undefiniert 2" xfId="4145"/>
    <cellStyle name="Undefiniert 2 2" xfId="4146"/>
    <cellStyle name="Warning Text 2" xfId="4147"/>
  </cellStyles>
  <dxfs count="0"/>
  <tableStyles count="0" defaultTableStyle="TableStyleMedium2" defaultPivotStyle="PivotStyleLight16"/>
  <colors>
    <mruColors>
      <color rgb="FFFFFFCC"/>
      <color rgb="FFBDD7EE"/>
      <color rgb="FFCCCCFF"/>
      <color rgb="FFFFCCFF"/>
      <color rgb="FFDDEBF7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DKANDA\My%20Local%20Documents\India%20March%2000%20mission\medte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BIH\BOP\BiH-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balans%20i%20DOB\Budzet%20RS%20za%202020\Users\sblagojevic\AppData\Local\Microsoft\Windows\Temporary%20Internet%20Files\Content.Outlook\QVQNZBZG\Plate%20i%20zaposleni%20za%20mart%202013%20god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OC"/>
      <sheetName val="Input"/>
      <sheetName val="WEO Assumptions"/>
      <sheetName val="Key Assumptions"/>
      <sheetName val="Real"/>
      <sheetName val="Realqtr"/>
      <sheetName val="RealCY"/>
      <sheetName val="Inflation"/>
      <sheetName val="External"/>
      <sheetName val="Externalqtr"/>
      <sheetName val="Money"/>
      <sheetName val="Fiscal"/>
      <sheetName val="ControlSheet"/>
      <sheetName val="WEO"/>
      <sheetName val="WEOqtr"/>
      <sheetName val="Output Tables"/>
      <sheetName val="Scenarios"/>
      <sheetName val="Macros"/>
      <sheetName val="SLD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s_m"/>
      <sheetName val="Output to MT"/>
      <sheetName val="Output to DSA"/>
      <sheetName val="Imp (euro)"/>
      <sheetName val="BOP-SR"/>
      <sheetName val="BOP-SR (euro)"/>
      <sheetName val="Texttable"/>
      <sheetName val="Input trade custom&amp;SA"/>
      <sheetName val="Proj_imp_sa"/>
      <sheetName val="Proj_exp_sa"/>
      <sheetName val="Chart1_euro"/>
      <sheetName val="Chart2_euro"/>
      <sheetName val="Chart1_us$"/>
      <sheetName val="Chart2_us"/>
      <sheetName val="Priv transf"/>
      <sheetName val="Serv &amp; Inc"/>
      <sheetName val="Exp"/>
      <sheetName val="Exp (euro)"/>
      <sheetName val="Imp"/>
      <sheetName val="Input Trade DOT"/>
      <sheetName val=" Input Trade_SA DOT"/>
      <sheetName val="DOT_exports"/>
      <sheetName val="DOT_imp"/>
      <sheetName val="Proj_tb_dot"/>
      <sheetName val="Proj_tb_sa"/>
      <sheetName val="CBBH CA_$"/>
      <sheetName val="CBBH bop"/>
      <sheetName val="ControlSheet"/>
      <sheetName val="Vulnerability-SR"/>
      <sheetName val="Financing-SR"/>
      <sheetName val="Vulnerability-EUR"/>
      <sheetName val="Financing-EU"/>
      <sheetName val="Customs revenues"/>
      <sheetName val="BOP-SR (Copy SR 2005) Art IV)"/>
      <sheetName val="BOP-SR (mission)"/>
      <sheetName val="Output to other files"/>
      <sheetName val="BOP_euro"/>
      <sheetName val="Sheet2"/>
      <sheetName val="vulnerab-SR"/>
      <sheetName val="revision"/>
      <sheetName val="Debt"/>
      <sheetName val="remittances"/>
      <sheetName val="Reserves"/>
      <sheetName val="weights"/>
      <sheetName val="Imp proj."/>
      <sheetName val="Exp proj"/>
      <sheetName val="Cust rev tab"/>
      <sheetName val="XM_Charts"/>
      <sheetName val="Cust rev"/>
      <sheetName val="Dutch"/>
      <sheetName val="Debt-SR"/>
      <sheetName val="BOP-SR (US$)"/>
      <sheetName val="Vul-SR"/>
      <sheetName val="Sheet1"/>
      <sheetName val="Chart1"/>
      <sheetName val="Chart2"/>
      <sheetName val="Chart3"/>
      <sheetName val="Table-transf"/>
      <sheetName val="Vul_Ex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 03"/>
      <sheetName val="Zaposleni"/>
      <sheetName val="Plate i zaposleni za mart 2013 "/>
    </sheetNames>
    <definedNames>
      <definedName name="Load_Op" refersTo="#REF!"/>
      <definedName name="Save_Op" refersTo="#REF!"/>
    </definedNames>
    <sheetDataSet>
      <sheetData sheetId="0">
        <row r="19">
          <cell r="AW19">
            <v>1938132.36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4"/>
  <sheetViews>
    <sheetView tabSelected="1" view="pageBreakPreview" zoomScale="75" zoomScaleNormal="75" zoomScaleSheetLayoutView="75" workbookViewId="0">
      <pane xSplit="2" ySplit="4" topLeftCell="C257" activePane="bottomRight" state="frozen"/>
      <selection activeCell="J95" sqref="J95"/>
      <selection pane="topRight" activeCell="J95" sqref="J95"/>
      <selection pane="bottomLeft" activeCell="J95" sqref="J95"/>
      <selection pane="bottomRight" activeCell="G274" sqref="G274"/>
    </sheetView>
  </sheetViews>
  <sheetFormatPr defaultRowHeight="18.75" x14ac:dyDescent="0.2"/>
  <cols>
    <col min="1" max="1" width="17.7109375" style="83" customWidth="1"/>
    <col min="2" max="2" width="116.85546875" style="84" customWidth="1"/>
    <col min="3" max="3" width="26" style="82" customWidth="1"/>
    <col min="4" max="121" width="9.140625" style="82"/>
    <col min="122" max="122" width="9.140625" style="82" bestFit="1" customWidth="1"/>
    <col min="123" max="123" width="101.85546875" style="82" customWidth="1"/>
    <col min="124" max="124" width="16.5703125" style="82" bestFit="1" customWidth="1"/>
    <col min="125" max="125" width="9.140625" style="82" customWidth="1"/>
    <col min="126" max="377" width="9.140625" style="82"/>
    <col min="378" max="378" width="9.140625" style="82" bestFit="1" customWidth="1"/>
    <col min="379" max="379" width="101.85546875" style="82" customWidth="1"/>
    <col min="380" max="380" width="16.5703125" style="82" bestFit="1" customWidth="1"/>
    <col min="381" max="381" width="9.140625" style="82" customWidth="1"/>
    <col min="382" max="633" width="9.140625" style="82"/>
    <col min="634" max="634" width="9.140625" style="82" bestFit="1" customWidth="1"/>
    <col min="635" max="635" width="101.85546875" style="82" customWidth="1"/>
    <col min="636" max="636" width="16.5703125" style="82" bestFit="1" customWidth="1"/>
    <col min="637" max="637" width="9.140625" style="82" customWidth="1"/>
    <col min="638" max="889" width="9.140625" style="82"/>
    <col min="890" max="890" width="9.140625" style="82" bestFit="1" customWidth="1"/>
    <col min="891" max="891" width="101.85546875" style="82" customWidth="1"/>
    <col min="892" max="892" width="16.5703125" style="82" bestFit="1" customWidth="1"/>
    <col min="893" max="893" width="9.140625" style="82" customWidth="1"/>
    <col min="894" max="1145" width="9.140625" style="82"/>
    <col min="1146" max="1146" width="9.140625" style="82" bestFit="1" customWidth="1"/>
    <col min="1147" max="1147" width="101.85546875" style="82" customWidth="1"/>
    <col min="1148" max="1148" width="16.5703125" style="82" bestFit="1" customWidth="1"/>
    <col min="1149" max="1149" width="9.140625" style="82" customWidth="1"/>
    <col min="1150" max="1401" width="9.140625" style="82"/>
    <col min="1402" max="1402" width="9.140625" style="82" bestFit="1" customWidth="1"/>
    <col min="1403" max="1403" width="101.85546875" style="82" customWidth="1"/>
    <col min="1404" max="1404" width="16.5703125" style="82" bestFit="1" customWidth="1"/>
    <col min="1405" max="1405" width="9.140625" style="82" customWidth="1"/>
    <col min="1406" max="1657" width="9.140625" style="82"/>
    <col min="1658" max="1658" width="9.140625" style="82" bestFit="1" customWidth="1"/>
    <col min="1659" max="1659" width="101.85546875" style="82" customWidth="1"/>
    <col min="1660" max="1660" width="16.5703125" style="82" bestFit="1" customWidth="1"/>
    <col min="1661" max="1661" width="9.140625" style="82" customWidth="1"/>
    <col min="1662" max="1913" width="9.140625" style="82"/>
    <col min="1914" max="1914" width="9.140625" style="82" bestFit="1" customWidth="1"/>
    <col min="1915" max="1915" width="101.85546875" style="82" customWidth="1"/>
    <col min="1916" max="1916" width="16.5703125" style="82" bestFit="1" customWidth="1"/>
    <col min="1917" max="1917" width="9.140625" style="82" customWidth="1"/>
    <col min="1918" max="2169" width="9.140625" style="82"/>
    <col min="2170" max="2170" width="9.140625" style="82" bestFit="1" customWidth="1"/>
    <col min="2171" max="2171" width="101.85546875" style="82" customWidth="1"/>
    <col min="2172" max="2172" width="16.5703125" style="82" bestFit="1" customWidth="1"/>
    <col min="2173" max="2173" width="9.140625" style="82" customWidth="1"/>
    <col min="2174" max="2425" width="9.140625" style="82"/>
    <col min="2426" max="2426" width="9.140625" style="82" bestFit="1" customWidth="1"/>
    <col min="2427" max="2427" width="101.85546875" style="82" customWidth="1"/>
    <col min="2428" max="2428" width="16.5703125" style="82" bestFit="1" customWidth="1"/>
    <col min="2429" max="2429" width="9.140625" style="82" customWidth="1"/>
    <col min="2430" max="2681" width="9.140625" style="82"/>
    <col min="2682" max="2682" width="9.140625" style="82" bestFit="1" customWidth="1"/>
    <col min="2683" max="2683" width="101.85546875" style="82" customWidth="1"/>
    <col min="2684" max="2684" width="16.5703125" style="82" bestFit="1" customWidth="1"/>
    <col min="2685" max="2685" width="9.140625" style="82" customWidth="1"/>
    <col min="2686" max="2937" width="9.140625" style="82"/>
    <col min="2938" max="2938" width="9.140625" style="82" bestFit="1" customWidth="1"/>
    <col min="2939" max="2939" width="101.85546875" style="82" customWidth="1"/>
    <col min="2940" max="2940" width="16.5703125" style="82" bestFit="1" customWidth="1"/>
    <col min="2941" max="2941" width="9.140625" style="82" customWidth="1"/>
    <col min="2942" max="3193" width="9.140625" style="82"/>
    <col min="3194" max="3194" width="9.140625" style="82" bestFit="1" customWidth="1"/>
    <col min="3195" max="3195" width="101.85546875" style="82" customWidth="1"/>
    <col min="3196" max="3196" width="16.5703125" style="82" bestFit="1" customWidth="1"/>
    <col min="3197" max="3197" width="9.140625" style="82" customWidth="1"/>
    <col min="3198" max="3449" width="9.140625" style="82"/>
    <col min="3450" max="3450" width="9.140625" style="82" bestFit="1" customWidth="1"/>
    <col min="3451" max="3451" width="101.85546875" style="82" customWidth="1"/>
    <col min="3452" max="3452" width="16.5703125" style="82" bestFit="1" customWidth="1"/>
    <col min="3453" max="3453" width="9.140625" style="82" customWidth="1"/>
    <col min="3454" max="3705" width="9.140625" style="82"/>
    <col min="3706" max="3706" width="9.140625" style="82" bestFit="1" customWidth="1"/>
    <col min="3707" max="3707" width="101.85546875" style="82" customWidth="1"/>
    <col min="3708" max="3708" width="16.5703125" style="82" bestFit="1" customWidth="1"/>
    <col min="3709" max="3709" width="9.140625" style="82" customWidth="1"/>
    <col min="3710" max="3961" width="9.140625" style="82"/>
    <col min="3962" max="3962" width="9.140625" style="82" bestFit="1" customWidth="1"/>
    <col min="3963" max="3963" width="101.85546875" style="82" customWidth="1"/>
    <col min="3964" max="3964" width="16.5703125" style="82" bestFit="1" customWidth="1"/>
    <col min="3965" max="3965" width="9.140625" style="82" customWidth="1"/>
    <col min="3966" max="4217" width="9.140625" style="82"/>
    <col min="4218" max="4218" width="9.140625" style="82" bestFit="1" customWidth="1"/>
    <col min="4219" max="4219" width="101.85546875" style="82" customWidth="1"/>
    <col min="4220" max="4220" width="16.5703125" style="82" bestFit="1" customWidth="1"/>
    <col min="4221" max="4221" width="9.140625" style="82" customWidth="1"/>
    <col min="4222" max="4473" width="9.140625" style="82"/>
    <col min="4474" max="4474" width="9.140625" style="82" bestFit="1" customWidth="1"/>
    <col min="4475" max="4475" width="101.85546875" style="82" customWidth="1"/>
    <col min="4476" max="4476" width="16.5703125" style="82" bestFit="1" customWidth="1"/>
    <col min="4477" max="4477" width="9.140625" style="82" customWidth="1"/>
    <col min="4478" max="4729" width="9.140625" style="82"/>
    <col min="4730" max="4730" width="9.140625" style="82" bestFit="1" customWidth="1"/>
    <col min="4731" max="4731" width="101.85546875" style="82" customWidth="1"/>
    <col min="4732" max="4732" width="16.5703125" style="82" bestFit="1" customWidth="1"/>
    <col min="4733" max="4733" width="9.140625" style="82" customWidth="1"/>
    <col min="4734" max="4985" width="9.140625" style="82"/>
    <col min="4986" max="4986" width="9.140625" style="82" bestFit="1" customWidth="1"/>
    <col min="4987" max="4987" width="101.85546875" style="82" customWidth="1"/>
    <col min="4988" max="4988" width="16.5703125" style="82" bestFit="1" customWidth="1"/>
    <col min="4989" max="4989" width="9.140625" style="82" customWidth="1"/>
    <col min="4990" max="5241" width="9.140625" style="82"/>
    <col min="5242" max="5242" width="9.140625" style="82" bestFit="1" customWidth="1"/>
    <col min="5243" max="5243" width="101.85546875" style="82" customWidth="1"/>
    <col min="5244" max="5244" width="16.5703125" style="82" bestFit="1" customWidth="1"/>
    <col min="5245" max="5245" width="9.140625" style="82" customWidth="1"/>
    <col min="5246" max="5497" width="9.140625" style="82"/>
    <col min="5498" max="5498" width="9.140625" style="82" bestFit="1" customWidth="1"/>
    <col min="5499" max="5499" width="101.85546875" style="82" customWidth="1"/>
    <col min="5500" max="5500" width="16.5703125" style="82" bestFit="1" customWidth="1"/>
    <col min="5501" max="5501" width="9.140625" style="82" customWidth="1"/>
    <col min="5502" max="5753" width="9.140625" style="82"/>
    <col min="5754" max="5754" width="9.140625" style="82" bestFit="1" customWidth="1"/>
    <col min="5755" max="5755" width="101.85546875" style="82" customWidth="1"/>
    <col min="5756" max="5756" width="16.5703125" style="82" bestFit="1" customWidth="1"/>
    <col min="5757" max="5757" width="9.140625" style="82" customWidth="1"/>
    <col min="5758" max="6009" width="9.140625" style="82"/>
    <col min="6010" max="6010" width="9.140625" style="82" bestFit="1" customWidth="1"/>
    <col min="6011" max="6011" width="101.85546875" style="82" customWidth="1"/>
    <col min="6012" max="6012" width="16.5703125" style="82" bestFit="1" customWidth="1"/>
    <col min="6013" max="6013" width="9.140625" style="82" customWidth="1"/>
    <col min="6014" max="6265" width="9.140625" style="82"/>
    <col min="6266" max="6266" width="9.140625" style="82" bestFit="1" customWidth="1"/>
    <col min="6267" max="6267" width="101.85546875" style="82" customWidth="1"/>
    <col min="6268" max="6268" width="16.5703125" style="82" bestFit="1" customWidth="1"/>
    <col min="6269" max="6269" width="9.140625" style="82" customWidth="1"/>
    <col min="6270" max="6521" width="9.140625" style="82"/>
    <col min="6522" max="6522" width="9.140625" style="82" bestFit="1" customWidth="1"/>
    <col min="6523" max="6523" width="101.85546875" style="82" customWidth="1"/>
    <col min="6524" max="6524" width="16.5703125" style="82" bestFit="1" customWidth="1"/>
    <col min="6525" max="6525" width="9.140625" style="82" customWidth="1"/>
    <col min="6526" max="6777" width="9.140625" style="82"/>
    <col min="6778" max="6778" width="9.140625" style="82" bestFit="1" customWidth="1"/>
    <col min="6779" max="6779" width="101.85546875" style="82" customWidth="1"/>
    <col min="6780" max="6780" width="16.5703125" style="82" bestFit="1" customWidth="1"/>
    <col min="6781" max="6781" width="9.140625" style="82" customWidth="1"/>
    <col min="6782" max="7033" width="9.140625" style="82"/>
    <col min="7034" max="7034" width="9.140625" style="82" bestFit="1" customWidth="1"/>
    <col min="7035" max="7035" width="101.85546875" style="82" customWidth="1"/>
    <col min="7036" max="7036" width="16.5703125" style="82" bestFit="1" customWidth="1"/>
    <col min="7037" max="7037" width="9.140625" style="82" customWidth="1"/>
    <col min="7038" max="7289" width="9.140625" style="82"/>
    <col min="7290" max="7290" width="9.140625" style="82" bestFit="1" customWidth="1"/>
    <col min="7291" max="7291" width="101.85546875" style="82" customWidth="1"/>
    <col min="7292" max="7292" width="16.5703125" style="82" bestFit="1" customWidth="1"/>
    <col min="7293" max="7293" width="9.140625" style="82" customWidth="1"/>
    <col min="7294" max="7545" width="9.140625" style="82"/>
    <col min="7546" max="7546" width="9.140625" style="82" bestFit="1" customWidth="1"/>
    <col min="7547" max="7547" width="101.85546875" style="82" customWidth="1"/>
    <col min="7548" max="7548" width="16.5703125" style="82" bestFit="1" customWidth="1"/>
    <col min="7549" max="7549" width="9.140625" style="82" customWidth="1"/>
    <col min="7550" max="7801" width="9.140625" style="82"/>
    <col min="7802" max="7802" width="9.140625" style="82" bestFit="1" customWidth="1"/>
    <col min="7803" max="7803" width="101.85546875" style="82" customWidth="1"/>
    <col min="7804" max="7804" width="16.5703125" style="82" bestFit="1" customWidth="1"/>
    <col min="7805" max="7805" width="9.140625" style="82" customWidth="1"/>
    <col min="7806" max="8057" width="9.140625" style="82"/>
    <col min="8058" max="8058" width="9.140625" style="82" bestFit="1" customWidth="1"/>
    <col min="8059" max="8059" width="101.85546875" style="82" customWidth="1"/>
    <col min="8060" max="8060" width="16.5703125" style="82" bestFit="1" customWidth="1"/>
    <col min="8061" max="8061" width="9.140625" style="82" customWidth="1"/>
    <col min="8062" max="8313" width="9.140625" style="82"/>
    <col min="8314" max="8314" width="9.140625" style="82" bestFit="1" customWidth="1"/>
    <col min="8315" max="8315" width="101.85546875" style="82" customWidth="1"/>
    <col min="8316" max="8316" width="16.5703125" style="82" bestFit="1" customWidth="1"/>
    <col min="8317" max="8317" width="9.140625" style="82" customWidth="1"/>
    <col min="8318" max="8569" width="9.140625" style="82"/>
    <col min="8570" max="8570" width="9.140625" style="82" bestFit="1" customWidth="1"/>
    <col min="8571" max="8571" width="101.85546875" style="82" customWidth="1"/>
    <col min="8572" max="8572" width="16.5703125" style="82" bestFit="1" customWidth="1"/>
    <col min="8573" max="8573" width="9.140625" style="82" customWidth="1"/>
    <col min="8574" max="8825" width="9.140625" style="82"/>
    <col min="8826" max="8826" width="9.140625" style="82" bestFit="1" customWidth="1"/>
    <col min="8827" max="8827" width="101.85546875" style="82" customWidth="1"/>
    <col min="8828" max="8828" width="16.5703125" style="82" bestFit="1" customWidth="1"/>
    <col min="8829" max="8829" width="9.140625" style="82" customWidth="1"/>
    <col min="8830" max="9081" width="9.140625" style="82"/>
    <col min="9082" max="9082" width="9.140625" style="82" bestFit="1" customWidth="1"/>
    <col min="9083" max="9083" width="101.85546875" style="82" customWidth="1"/>
    <col min="9084" max="9084" width="16.5703125" style="82" bestFit="1" customWidth="1"/>
    <col min="9085" max="9085" width="9.140625" style="82" customWidth="1"/>
    <col min="9086" max="9337" width="9.140625" style="82"/>
    <col min="9338" max="9338" width="9.140625" style="82" bestFit="1" customWidth="1"/>
    <col min="9339" max="9339" width="101.85546875" style="82" customWidth="1"/>
    <col min="9340" max="9340" width="16.5703125" style="82" bestFit="1" customWidth="1"/>
    <col min="9341" max="9341" width="9.140625" style="82" customWidth="1"/>
    <col min="9342" max="9593" width="9.140625" style="82"/>
    <col min="9594" max="9594" width="9.140625" style="82" bestFit="1" customWidth="1"/>
    <col min="9595" max="9595" width="101.85546875" style="82" customWidth="1"/>
    <col min="9596" max="9596" width="16.5703125" style="82" bestFit="1" customWidth="1"/>
    <col min="9597" max="9597" width="9.140625" style="82" customWidth="1"/>
    <col min="9598" max="9849" width="9.140625" style="82"/>
    <col min="9850" max="9850" width="9.140625" style="82" bestFit="1" customWidth="1"/>
    <col min="9851" max="9851" width="101.85546875" style="82" customWidth="1"/>
    <col min="9852" max="9852" width="16.5703125" style="82" bestFit="1" customWidth="1"/>
    <col min="9853" max="9853" width="9.140625" style="82" customWidth="1"/>
    <col min="9854" max="10105" width="9.140625" style="82"/>
    <col min="10106" max="10106" width="9.140625" style="82" bestFit="1" customWidth="1"/>
    <col min="10107" max="10107" width="101.85546875" style="82" customWidth="1"/>
    <col min="10108" max="10108" width="16.5703125" style="82" bestFit="1" customWidth="1"/>
    <col min="10109" max="10109" width="9.140625" style="82" customWidth="1"/>
    <col min="10110" max="10361" width="9.140625" style="82"/>
    <col min="10362" max="10362" width="9.140625" style="82" bestFit="1" customWidth="1"/>
    <col min="10363" max="10363" width="101.85546875" style="82" customWidth="1"/>
    <col min="10364" max="10364" width="16.5703125" style="82" bestFit="1" customWidth="1"/>
    <col min="10365" max="10365" width="9.140625" style="82" customWidth="1"/>
    <col min="10366" max="10617" width="9.140625" style="82"/>
    <col min="10618" max="10618" width="9.140625" style="82" bestFit="1" customWidth="1"/>
    <col min="10619" max="10619" width="101.85546875" style="82" customWidth="1"/>
    <col min="10620" max="10620" width="16.5703125" style="82" bestFit="1" customWidth="1"/>
    <col min="10621" max="10621" width="9.140625" style="82" customWidth="1"/>
    <col min="10622" max="10873" width="9.140625" style="82"/>
    <col min="10874" max="10874" width="9.140625" style="82" bestFit="1" customWidth="1"/>
    <col min="10875" max="10875" width="101.85546875" style="82" customWidth="1"/>
    <col min="10876" max="10876" width="16.5703125" style="82" bestFit="1" customWidth="1"/>
    <col min="10877" max="10877" width="9.140625" style="82" customWidth="1"/>
    <col min="10878" max="11129" width="9.140625" style="82"/>
    <col min="11130" max="11130" width="9.140625" style="82" bestFit="1" customWidth="1"/>
    <col min="11131" max="11131" width="101.85546875" style="82" customWidth="1"/>
    <col min="11132" max="11132" width="16.5703125" style="82" bestFit="1" customWidth="1"/>
    <col min="11133" max="11133" width="9.140625" style="82" customWidth="1"/>
    <col min="11134" max="11385" width="9.140625" style="82"/>
    <col min="11386" max="11386" width="9.140625" style="82" bestFit="1" customWidth="1"/>
    <col min="11387" max="11387" width="101.85546875" style="82" customWidth="1"/>
    <col min="11388" max="11388" width="16.5703125" style="82" bestFit="1" customWidth="1"/>
    <col min="11389" max="11389" width="9.140625" style="82" customWidth="1"/>
    <col min="11390" max="11641" width="9.140625" style="82"/>
    <col min="11642" max="11642" width="9.140625" style="82" bestFit="1" customWidth="1"/>
    <col min="11643" max="11643" width="101.85546875" style="82" customWidth="1"/>
    <col min="11644" max="11644" width="16.5703125" style="82" bestFit="1" customWidth="1"/>
    <col min="11645" max="11645" width="9.140625" style="82" customWidth="1"/>
    <col min="11646" max="11897" width="9.140625" style="82"/>
    <col min="11898" max="11898" width="9.140625" style="82" bestFit="1" customWidth="1"/>
    <col min="11899" max="11899" width="101.85546875" style="82" customWidth="1"/>
    <col min="11900" max="11900" width="16.5703125" style="82" bestFit="1" customWidth="1"/>
    <col min="11901" max="11901" width="9.140625" style="82" customWidth="1"/>
    <col min="11902" max="12153" width="9.140625" style="82"/>
    <col min="12154" max="12154" width="9.140625" style="82" bestFit="1" customWidth="1"/>
    <col min="12155" max="12155" width="101.85546875" style="82" customWidth="1"/>
    <col min="12156" max="12156" width="16.5703125" style="82" bestFit="1" customWidth="1"/>
    <col min="12157" max="12157" width="9.140625" style="82" customWidth="1"/>
    <col min="12158" max="12409" width="9.140625" style="82"/>
    <col min="12410" max="12410" width="9.140625" style="82" bestFit="1" customWidth="1"/>
    <col min="12411" max="12411" width="101.85546875" style="82" customWidth="1"/>
    <col min="12412" max="12412" width="16.5703125" style="82" bestFit="1" customWidth="1"/>
    <col min="12413" max="12413" width="9.140625" style="82" customWidth="1"/>
    <col min="12414" max="12665" width="9.140625" style="82"/>
    <col min="12666" max="12666" width="9.140625" style="82" bestFit="1" customWidth="1"/>
    <col min="12667" max="12667" width="101.85546875" style="82" customWidth="1"/>
    <col min="12668" max="12668" width="16.5703125" style="82" bestFit="1" customWidth="1"/>
    <col min="12669" max="12669" width="9.140625" style="82" customWidth="1"/>
    <col min="12670" max="12921" width="9.140625" style="82"/>
    <col min="12922" max="12922" width="9.140625" style="82" bestFit="1" customWidth="1"/>
    <col min="12923" max="12923" width="101.85546875" style="82" customWidth="1"/>
    <col min="12924" max="12924" width="16.5703125" style="82" bestFit="1" customWidth="1"/>
    <col min="12925" max="12925" width="9.140625" style="82" customWidth="1"/>
    <col min="12926" max="13177" width="9.140625" style="82"/>
    <col min="13178" max="13178" width="9.140625" style="82" bestFit="1" customWidth="1"/>
    <col min="13179" max="13179" width="101.85546875" style="82" customWidth="1"/>
    <col min="13180" max="13180" width="16.5703125" style="82" bestFit="1" customWidth="1"/>
    <col min="13181" max="13181" width="9.140625" style="82" customWidth="1"/>
    <col min="13182" max="13433" width="9.140625" style="82"/>
    <col min="13434" max="13434" width="9.140625" style="82" bestFit="1" customWidth="1"/>
    <col min="13435" max="13435" width="101.85546875" style="82" customWidth="1"/>
    <col min="13436" max="13436" width="16.5703125" style="82" bestFit="1" customWidth="1"/>
    <col min="13437" max="13437" width="9.140625" style="82" customWidth="1"/>
    <col min="13438" max="13689" width="9.140625" style="82"/>
    <col min="13690" max="13690" width="9.140625" style="82" bestFit="1" customWidth="1"/>
    <col min="13691" max="13691" width="101.85546875" style="82" customWidth="1"/>
    <col min="13692" max="13692" width="16.5703125" style="82" bestFit="1" customWidth="1"/>
    <col min="13693" max="13693" width="9.140625" style="82" customWidth="1"/>
    <col min="13694" max="13945" width="9.140625" style="82"/>
    <col min="13946" max="13946" width="9.140625" style="82" bestFit="1" customWidth="1"/>
    <col min="13947" max="13947" width="101.85546875" style="82" customWidth="1"/>
    <col min="13948" max="13948" width="16.5703125" style="82" bestFit="1" customWidth="1"/>
    <col min="13949" max="13949" width="9.140625" style="82" customWidth="1"/>
    <col min="13950" max="14201" width="9.140625" style="82"/>
    <col min="14202" max="14202" width="9.140625" style="82" bestFit="1" customWidth="1"/>
    <col min="14203" max="14203" width="101.85546875" style="82" customWidth="1"/>
    <col min="14204" max="14204" width="16.5703125" style="82" bestFit="1" customWidth="1"/>
    <col min="14205" max="14205" width="9.140625" style="82" customWidth="1"/>
    <col min="14206" max="14457" width="9.140625" style="82"/>
    <col min="14458" max="14458" width="9.140625" style="82" bestFit="1" customWidth="1"/>
    <col min="14459" max="14459" width="101.85546875" style="82" customWidth="1"/>
    <col min="14460" max="14460" width="16.5703125" style="82" bestFit="1" customWidth="1"/>
    <col min="14461" max="14461" width="9.140625" style="82" customWidth="1"/>
    <col min="14462" max="14713" width="9.140625" style="82"/>
    <col min="14714" max="14714" width="9.140625" style="82" bestFit="1" customWidth="1"/>
    <col min="14715" max="14715" width="101.85546875" style="82" customWidth="1"/>
    <col min="14716" max="14716" width="16.5703125" style="82" bestFit="1" customWidth="1"/>
    <col min="14717" max="14717" width="9.140625" style="82" customWidth="1"/>
    <col min="14718" max="14969" width="9.140625" style="82"/>
    <col min="14970" max="14970" width="9.140625" style="82" bestFit="1" customWidth="1"/>
    <col min="14971" max="14971" width="101.85546875" style="82" customWidth="1"/>
    <col min="14972" max="14972" width="16.5703125" style="82" bestFit="1" customWidth="1"/>
    <col min="14973" max="14973" width="9.140625" style="82" customWidth="1"/>
    <col min="14974" max="15225" width="9.140625" style="82"/>
    <col min="15226" max="15226" width="9.140625" style="82" bestFit="1" customWidth="1"/>
    <col min="15227" max="15227" width="101.85546875" style="82" customWidth="1"/>
    <col min="15228" max="15228" width="16.5703125" style="82" bestFit="1" customWidth="1"/>
    <col min="15229" max="15229" width="9.140625" style="82" customWidth="1"/>
    <col min="15230" max="15481" width="9.140625" style="82"/>
    <col min="15482" max="15482" width="9.140625" style="82" bestFit="1" customWidth="1"/>
    <col min="15483" max="15483" width="101.85546875" style="82" customWidth="1"/>
    <col min="15484" max="15484" width="16.5703125" style="82" bestFit="1" customWidth="1"/>
    <col min="15485" max="15485" width="9.140625" style="82" customWidth="1"/>
    <col min="15486" max="15737" width="9.140625" style="82"/>
    <col min="15738" max="15738" width="9.140625" style="82" bestFit="1" customWidth="1"/>
    <col min="15739" max="15739" width="101.85546875" style="82" customWidth="1"/>
    <col min="15740" max="15740" width="16.5703125" style="82" bestFit="1" customWidth="1"/>
    <col min="15741" max="15741" width="9.140625" style="82" customWidth="1"/>
    <col min="15742" max="15993" width="9.140625" style="82"/>
    <col min="15994" max="15994" width="9.140625" style="82" bestFit="1" customWidth="1"/>
    <col min="15995" max="15995" width="101.85546875" style="82" customWidth="1"/>
    <col min="15996" max="15996" width="16.5703125" style="82" bestFit="1" customWidth="1"/>
    <col min="15997" max="15997" width="9.140625" style="82" customWidth="1"/>
    <col min="15998" max="16384" width="9.140625" style="82"/>
  </cols>
  <sheetData>
    <row r="1" spans="1:3" x14ac:dyDescent="0.2">
      <c r="A1" s="80" t="s">
        <v>39</v>
      </c>
      <c r="B1" s="81"/>
    </row>
    <row r="2" spans="1:3" x14ac:dyDescent="0.2">
      <c r="C2" s="85"/>
    </row>
    <row r="3" spans="1:3" ht="56.25" x14ac:dyDescent="0.2">
      <c r="A3" s="86" t="s">
        <v>42</v>
      </c>
      <c r="B3" s="86" t="s">
        <v>43</v>
      </c>
      <c r="C3" s="9" t="s">
        <v>55</v>
      </c>
    </row>
    <row r="4" spans="1:3" x14ac:dyDescent="0.2">
      <c r="A4" s="87">
        <v>1</v>
      </c>
      <c r="B4" s="87">
        <v>2</v>
      </c>
      <c r="C4" s="13">
        <v>3</v>
      </c>
    </row>
    <row r="5" spans="1:3" s="80" customFormat="1" x14ac:dyDescent="0.2">
      <c r="A5" s="88"/>
      <c r="B5" s="81" t="s">
        <v>21</v>
      </c>
      <c r="C5" s="89">
        <f>C6+C12+C20+C18</f>
        <v>2846832400</v>
      </c>
    </row>
    <row r="6" spans="1:3" s="80" customFormat="1" x14ac:dyDescent="0.2">
      <c r="A6" s="81">
        <v>710000</v>
      </c>
      <c r="B6" s="81" t="s">
        <v>68</v>
      </c>
      <c r="C6" s="89">
        <f t="shared" ref="C6" si="0">SUM(C7:C11)</f>
        <v>2586744800</v>
      </c>
    </row>
    <row r="7" spans="1:3" x14ac:dyDescent="0.2">
      <c r="A7" s="90">
        <v>711000</v>
      </c>
      <c r="B7" s="91" t="s">
        <v>69</v>
      </c>
      <c r="C7" s="92">
        <f t="shared" ref="C7" si="1">C74</f>
        <v>375700000</v>
      </c>
    </row>
    <row r="8" spans="1:3" x14ac:dyDescent="0.2">
      <c r="A8" s="90">
        <v>712000</v>
      </c>
      <c r="B8" s="91" t="s">
        <v>96</v>
      </c>
      <c r="C8" s="92">
        <f t="shared" ref="C8" si="2">C77</f>
        <v>948000000</v>
      </c>
    </row>
    <row r="9" spans="1:3" x14ac:dyDescent="0.2">
      <c r="A9" s="90">
        <v>714000</v>
      </c>
      <c r="B9" s="91" t="s">
        <v>56</v>
      </c>
      <c r="C9" s="92">
        <f t="shared" ref="C9" si="3">C79</f>
        <v>17494800</v>
      </c>
    </row>
    <row r="10" spans="1:3" x14ac:dyDescent="0.2">
      <c r="A10" s="90">
        <v>715000</v>
      </c>
      <c r="B10" s="91" t="s">
        <v>57</v>
      </c>
      <c r="C10" s="92">
        <f t="shared" ref="C10" si="4">C81</f>
        <v>550000</v>
      </c>
    </row>
    <row r="11" spans="1:3" x14ac:dyDescent="0.2">
      <c r="A11" s="90">
        <v>717000</v>
      </c>
      <c r="B11" s="91" t="s">
        <v>58</v>
      </c>
      <c r="C11" s="92">
        <f t="shared" ref="C11" si="5">C83</f>
        <v>1245000000</v>
      </c>
    </row>
    <row r="12" spans="1:3" s="80" customFormat="1" x14ac:dyDescent="0.2">
      <c r="A12" s="81">
        <v>720000</v>
      </c>
      <c r="B12" s="81" t="s">
        <v>70</v>
      </c>
      <c r="C12" s="89">
        <f t="shared" ref="C12" si="6">SUM(C13:C17)</f>
        <v>219638000</v>
      </c>
    </row>
    <row r="13" spans="1:3" x14ac:dyDescent="0.2">
      <c r="A13" s="90">
        <v>721000</v>
      </c>
      <c r="B13" s="91" t="s">
        <v>71</v>
      </c>
      <c r="C13" s="92">
        <f t="shared" ref="C13" si="7">C86</f>
        <v>32864900</v>
      </c>
    </row>
    <row r="14" spans="1:3" x14ac:dyDescent="0.2">
      <c r="A14" s="90">
        <v>722000</v>
      </c>
      <c r="B14" s="91" t="s">
        <v>72</v>
      </c>
      <c r="C14" s="92">
        <f t="shared" ref="C14" si="8">C93</f>
        <v>159351600</v>
      </c>
    </row>
    <row r="15" spans="1:3" x14ac:dyDescent="0.2">
      <c r="A15" s="90">
        <v>723000</v>
      </c>
      <c r="B15" s="91" t="s">
        <v>184</v>
      </c>
      <c r="C15" s="92">
        <f t="shared" ref="C15" si="9">C98</f>
        <v>21703900</v>
      </c>
    </row>
    <row r="16" spans="1:3" x14ac:dyDescent="0.2">
      <c r="A16" s="90">
        <v>728000</v>
      </c>
      <c r="B16" s="91" t="s">
        <v>97</v>
      </c>
      <c r="C16" s="92">
        <f t="shared" ref="C16" si="10">C100</f>
        <v>2333400</v>
      </c>
    </row>
    <row r="17" spans="1:3" x14ac:dyDescent="0.2">
      <c r="A17" s="90">
        <v>729000</v>
      </c>
      <c r="B17" s="91" t="s">
        <v>73</v>
      </c>
      <c r="C17" s="92">
        <f t="shared" ref="C17" si="11">C102</f>
        <v>3384200</v>
      </c>
    </row>
    <row r="18" spans="1:3" s="80" customFormat="1" x14ac:dyDescent="0.2">
      <c r="A18" s="81">
        <v>730000</v>
      </c>
      <c r="B18" s="81" t="s">
        <v>48</v>
      </c>
      <c r="C18" s="89">
        <f t="shared" ref="C18" si="12">C19</f>
        <v>40159600</v>
      </c>
    </row>
    <row r="19" spans="1:3" x14ac:dyDescent="0.2">
      <c r="A19" s="90">
        <v>731000</v>
      </c>
      <c r="B19" s="91" t="s">
        <v>48</v>
      </c>
      <c r="C19" s="92">
        <f t="shared" ref="C19" si="13">C104</f>
        <v>40159600</v>
      </c>
    </row>
    <row r="20" spans="1:3" s="80" customFormat="1" x14ac:dyDescent="0.2">
      <c r="A20" s="81">
        <v>780000</v>
      </c>
      <c r="B20" s="81" t="s">
        <v>98</v>
      </c>
      <c r="C20" s="89">
        <f t="shared" ref="C20" si="14">SUM(C21:C22)</f>
        <v>290000</v>
      </c>
    </row>
    <row r="21" spans="1:3" x14ac:dyDescent="0.2">
      <c r="A21" s="90">
        <v>787000</v>
      </c>
      <c r="B21" s="91" t="s">
        <v>185</v>
      </c>
      <c r="C21" s="92">
        <f t="shared" ref="C21" si="15">C109</f>
        <v>200000</v>
      </c>
    </row>
    <row r="22" spans="1:3" x14ac:dyDescent="0.2">
      <c r="A22" s="90">
        <v>788000</v>
      </c>
      <c r="B22" s="91" t="s">
        <v>99</v>
      </c>
      <c r="C22" s="92">
        <f t="shared" ref="C22" si="16">C115</f>
        <v>90000</v>
      </c>
    </row>
    <row r="23" spans="1:3" s="80" customFormat="1" x14ac:dyDescent="0.2">
      <c r="A23" s="88"/>
      <c r="B23" s="81" t="s">
        <v>22</v>
      </c>
      <c r="C23" s="89">
        <f>C24+C34+C37</f>
        <v>3052643800</v>
      </c>
    </row>
    <row r="24" spans="1:3" s="80" customFormat="1" x14ac:dyDescent="0.2">
      <c r="A24" s="81">
        <v>410000</v>
      </c>
      <c r="B24" s="81" t="s">
        <v>74</v>
      </c>
      <c r="C24" s="89">
        <f t="shared" ref="C24" si="17">SUM(C25:C33)</f>
        <v>2701760900</v>
      </c>
    </row>
    <row r="25" spans="1:3" x14ac:dyDescent="0.2">
      <c r="A25" s="90">
        <v>411000</v>
      </c>
      <c r="B25" s="91" t="s">
        <v>186</v>
      </c>
      <c r="C25" s="92">
        <f t="shared" ref="C25" si="18">C136</f>
        <v>851043300</v>
      </c>
    </row>
    <row r="26" spans="1:3" x14ac:dyDescent="0.2">
      <c r="A26" s="90">
        <v>412000</v>
      </c>
      <c r="B26" s="91" t="s">
        <v>191</v>
      </c>
      <c r="C26" s="92">
        <f t="shared" ref="C26" si="19">C141</f>
        <v>104916700</v>
      </c>
    </row>
    <row r="27" spans="1:3" x14ac:dyDescent="0.2">
      <c r="A27" s="90">
        <v>413000</v>
      </c>
      <c r="B27" s="91" t="s">
        <v>192</v>
      </c>
      <c r="C27" s="92">
        <f t="shared" ref="C27" si="20">C151</f>
        <v>121154400</v>
      </c>
    </row>
    <row r="28" spans="1:3" x14ac:dyDescent="0.2">
      <c r="A28" s="90">
        <v>414000</v>
      </c>
      <c r="B28" s="91" t="s">
        <v>100</v>
      </c>
      <c r="C28" s="92">
        <f t="shared" ref="C28" si="21">C158</f>
        <v>119665000</v>
      </c>
    </row>
    <row r="29" spans="1:3" x14ac:dyDescent="0.2">
      <c r="A29" s="90">
        <v>415000</v>
      </c>
      <c r="B29" s="91" t="s">
        <v>48</v>
      </c>
      <c r="C29" s="92">
        <f t="shared" ref="C29" si="22">C160</f>
        <v>65360900</v>
      </c>
    </row>
    <row r="30" spans="1:3" x14ac:dyDescent="0.2">
      <c r="A30" s="90">
        <v>416000</v>
      </c>
      <c r="B30" s="91" t="s">
        <v>193</v>
      </c>
      <c r="C30" s="92">
        <f t="shared" ref="C30" si="23">C163</f>
        <v>235276800</v>
      </c>
    </row>
    <row r="31" spans="1:3" x14ac:dyDescent="0.2">
      <c r="A31" s="90">
        <v>417000</v>
      </c>
      <c r="B31" s="91" t="s">
        <v>194</v>
      </c>
      <c r="C31" s="92">
        <f t="shared" ref="C31" si="24">C166</f>
        <v>1198000000</v>
      </c>
    </row>
    <row r="32" spans="1:3" ht="37.5" x14ac:dyDescent="0.2">
      <c r="A32" s="90">
        <v>418000</v>
      </c>
      <c r="B32" s="91" t="s">
        <v>195</v>
      </c>
      <c r="C32" s="92">
        <f t="shared" ref="C32" si="25">+C168</f>
        <v>148800</v>
      </c>
    </row>
    <row r="33" spans="1:3" x14ac:dyDescent="0.2">
      <c r="A33" s="90">
        <v>419000</v>
      </c>
      <c r="B33" s="91" t="s">
        <v>196</v>
      </c>
      <c r="C33" s="92">
        <f t="shared" ref="C33" si="26">C171</f>
        <v>6195000</v>
      </c>
    </row>
    <row r="34" spans="1:3" s="80" customFormat="1" x14ac:dyDescent="0.2">
      <c r="A34" s="81">
        <v>480000</v>
      </c>
      <c r="B34" s="81" t="s">
        <v>101</v>
      </c>
      <c r="C34" s="89">
        <f t="shared" ref="C34" si="27">SUM(C35:C36)</f>
        <v>343436100</v>
      </c>
    </row>
    <row r="35" spans="1:3" x14ac:dyDescent="0.2">
      <c r="A35" s="90">
        <v>487000</v>
      </c>
      <c r="B35" s="91" t="s">
        <v>185</v>
      </c>
      <c r="C35" s="92">
        <f t="shared" ref="C35" si="28">C174</f>
        <v>215057100</v>
      </c>
    </row>
    <row r="36" spans="1:3" x14ac:dyDescent="0.2">
      <c r="A36" s="90">
        <v>488000</v>
      </c>
      <c r="B36" s="91" t="s">
        <v>99</v>
      </c>
      <c r="C36" s="92">
        <f t="shared" ref="C36" si="29">C179</f>
        <v>128379000</v>
      </c>
    </row>
    <row r="37" spans="1:3" s="80" customFormat="1" x14ac:dyDescent="0.2">
      <c r="A37" s="81" t="s">
        <v>3</v>
      </c>
      <c r="B37" s="81" t="s">
        <v>59</v>
      </c>
      <c r="C37" s="89">
        <f t="shared" ref="C37" si="30">C181</f>
        <v>7446800</v>
      </c>
    </row>
    <row r="38" spans="1:3" s="80" customFormat="1" x14ac:dyDescent="0.2">
      <c r="A38" s="88"/>
      <c r="B38" s="81" t="s">
        <v>25</v>
      </c>
      <c r="C38" s="89">
        <f t="shared" ref="C38" si="31">C5-C23</f>
        <v>-205811400</v>
      </c>
    </row>
    <row r="39" spans="1:3" s="80" customFormat="1" x14ac:dyDescent="0.2">
      <c r="A39" s="88"/>
      <c r="B39" s="81" t="s">
        <v>26</v>
      </c>
      <c r="C39" s="89">
        <f t="shared" ref="C39" si="32">C40-C41-C42</f>
        <v>-120835700</v>
      </c>
    </row>
    <row r="40" spans="1:3" x14ac:dyDescent="0.2">
      <c r="A40" s="90">
        <v>810000</v>
      </c>
      <c r="B40" s="91" t="s">
        <v>102</v>
      </c>
      <c r="C40" s="92">
        <f t="shared" ref="C40" si="33">C119</f>
        <v>1800000</v>
      </c>
    </row>
    <row r="41" spans="1:3" x14ac:dyDescent="0.2">
      <c r="A41" s="90">
        <v>510000</v>
      </c>
      <c r="B41" s="91" t="s">
        <v>103</v>
      </c>
      <c r="C41" s="92">
        <f t="shared" ref="C41" si="34">C185</f>
        <v>122170700</v>
      </c>
    </row>
    <row r="42" spans="1:3" x14ac:dyDescent="0.2">
      <c r="A42" s="90">
        <v>580000</v>
      </c>
      <c r="B42" s="91" t="s">
        <v>104</v>
      </c>
      <c r="C42" s="92">
        <f t="shared" ref="C42" si="35">C205</f>
        <v>465000</v>
      </c>
    </row>
    <row r="43" spans="1:3" s="96" customFormat="1" x14ac:dyDescent="0.2">
      <c r="A43" s="93"/>
      <c r="B43" s="94" t="s">
        <v>27</v>
      </c>
      <c r="C43" s="95">
        <f t="shared" ref="C43" si="36">C38+C39</f>
        <v>-326647100</v>
      </c>
    </row>
    <row r="44" spans="1:3" x14ac:dyDescent="0.2">
      <c r="A44" s="88"/>
      <c r="B44" s="81"/>
      <c r="C44" s="89"/>
    </row>
    <row r="45" spans="1:3" s="96" customFormat="1" x14ac:dyDescent="0.2">
      <c r="A45" s="93"/>
      <c r="B45" s="94" t="s">
        <v>17</v>
      </c>
      <c r="C45" s="95">
        <f t="shared" ref="C45" si="37">C46+C53+C58</f>
        <v>326647100</v>
      </c>
    </row>
    <row r="46" spans="1:3" s="80" customFormat="1" x14ac:dyDescent="0.2">
      <c r="A46" s="88"/>
      <c r="B46" s="81" t="s">
        <v>28</v>
      </c>
      <c r="C46" s="89">
        <f t="shared" ref="C46" si="38">C47-C50</f>
        <v>81493300</v>
      </c>
    </row>
    <row r="47" spans="1:3" s="80" customFormat="1" x14ac:dyDescent="0.2">
      <c r="A47" s="81">
        <v>910000</v>
      </c>
      <c r="B47" s="81" t="s">
        <v>105</v>
      </c>
      <c r="C47" s="89">
        <f t="shared" ref="C47" si="39">SUM(C48:C49)</f>
        <v>82244300</v>
      </c>
    </row>
    <row r="48" spans="1:3" x14ac:dyDescent="0.2">
      <c r="A48" s="90">
        <v>911000</v>
      </c>
      <c r="B48" s="91" t="s">
        <v>106</v>
      </c>
      <c r="C48" s="92">
        <f t="shared" ref="C48" si="40">C216</f>
        <v>74857500</v>
      </c>
    </row>
    <row r="49" spans="1:3" x14ac:dyDescent="0.2">
      <c r="A49" s="90">
        <v>918000</v>
      </c>
      <c r="B49" s="91" t="s">
        <v>107</v>
      </c>
      <c r="C49" s="92">
        <f t="shared" ref="C49" si="41">C218</f>
        <v>7386800</v>
      </c>
    </row>
    <row r="50" spans="1:3" s="80" customFormat="1" x14ac:dyDescent="0.2">
      <c r="A50" s="81">
        <v>610000</v>
      </c>
      <c r="B50" s="81" t="s">
        <v>108</v>
      </c>
      <c r="C50" s="89">
        <f t="shared" ref="C50" si="42">SUM(C51:C52)</f>
        <v>751000</v>
      </c>
    </row>
    <row r="51" spans="1:3" x14ac:dyDescent="0.2">
      <c r="A51" s="90">
        <v>611000</v>
      </c>
      <c r="B51" s="91" t="s">
        <v>109</v>
      </c>
      <c r="C51" s="92">
        <f t="shared" ref="C51" si="43">C221</f>
        <v>1000</v>
      </c>
    </row>
    <row r="52" spans="1:3" x14ac:dyDescent="0.2">
      <c r="A52" s="90">
        <v>618000</v>
      </c>
      <c r="B52" s="91" t="s">
        <v>110</v>
      </c>
      <c r="C52" s="92">
        <f t="shared" ref="C52" si="44">C225</f>
        <v>750000</v>
      </c>
    </row>
    <row r="53" spans="1:3" s="80" customFormat="1" x14ac:dyDescent="0.2">
      <c r="A53" s="88"/>
      <c r="B53" s="81" t="s">
        <v>14</v>
      </c>
      <c r="C53" s="89">
        <f t="shared" ref="C53" si="45">C54-C56</f>
        <v>278713100</v>
      </c>
    </row>
    <row r="54" spans="1:3" s="80" customFormat="1" x14ac:dyDescent="0.2">
      <c r="A54" s="81">
        <v>920000</v>
      </c>
      <c r="B54" s="81" t="s">
        <v>111</v>
      </c>
      <c r="C54" s="89">
        <f t="shared" ref="C54" si="46">SUM(C55)</f>
        <v>845748800</v>
      </c>
    </row>
    <row r="55" spans="1:3" x14ac:dyDescent="0.2">
      <c r="A55" s="90">
        <v>921000</v>
      </c>
      <c r="B55" s="91" t="s">
        <v>112</v>
      </c>
      <c r="C55" s="92">
        <f t="shared" ref="C55" si="47">C230</f>
        <v>845748800</v>
      </c>
    </row>
    <row r="56" spans="1:3" s="80" customFormat="1" x14ac:dyDescent="0.2">
      <c r="A56" s="81">
        <v>620000</v>
      </c>
      <c r="B56" s="81" t="s">
        <v>113</v>
      </c>
      <c r="C56" s="89">
        <f t="shared" ref="C56" si="48">SUM(C57:C57)</f>
        <v>567035700</v>
      </c>
    </row>
    <row r="57" spans="1:3" x14ac:dyDescent="0.2">
      <c r="A57" s="90">
        <v>621000</v>
      </c>
      <c r="B57" s="91" t="s">
        <v>114</v>
      </c>
      <c r="C57" s="92">
        <f t="shared" ref="C57" si="49">C234</f>
        <v>567035700</v>
      </c>
    </row>
    <row r="58" spans="1:3" s="80" customFormat="1" x14ac:dyDescent="0.2">
      <c r="A58" s="97"/>
      <c r="B58" s="81" t="s">
        <v>29</v>
      </c>
      <c r="C58" s="89">
        <f t="shared" ref="C58" si="50">C59-C62</f>
        <v>-33559300</v>
      </c>
    </row>
    <row r="59" spans="1:3" s="80" customFormat="1" x14ac:dyDescent="0.2">
      <c r="A59" s="81">
        <v>930000</v>
      </c>
      <c r="B59" s="81" t="s">
        <v>115</v>
      </c>
      <c r="C59" s="89">
        <f t="shared" ref="C59" si="51">C60+C61</f>
        <v>18374500</v>
      </c>
    </row>
    <row r="60" spans="1:3" x14ac:dyDescent="0.2">
      <c r="A60" s="90">
        <v>931000</v>
      </c>
      <c r="B60" s="91" t="s">
        <v>116</v>
      </c>
      <c r="C60" s="92">
        <f t="shared" ref="C60" si="52">C241</f>
        <v>500000</v>
      </c>
    </row>
    <row r="61" spans="1:3" x14ac:dyDescent="0.2">
      <c r="A61" s="90">
        <v>938000</v>
      </c>
      <c r="B61" s="91" t="s">
        <v>117</v>
      </c>
      <c r="C61" s="92">
        <f t="shared" ref="C61" si="53">C244</f>
        <v>17874500</v>
      </c>
    </row>
    <row r="62" spans="1:3" s="80" customFormat="1" x14ac:dyDescent="0.2">
      <c r="A62" s="81">
        <v>630000</v>
      </c>
      <c r="B62" s="81" t="s">
        <v>118</v>
      </c>
      <c r="C62" s="89">
        <f t="shared" ref="C62" si="54">C63+C64</f>
        <v>51933800</v>
      </c>
    </row>
    <row r="63" spans="1:3" x14ac:dyDescent="0.2">
      <c r="A63" s="90">
        <v>631000</v>
      </c>
      <c r="B63" s="91" t="s">
        <v>119</v>
      </c>
      <c r="C63" s="92">
        <f t="shared" ref="C63" si="55">C248</f>
        <v>32171900</v>
      </c>
    </row>
    <row r="64" spans="1:3" x14ac:dyDescent="0.2">
      <c r="A64" s="49">
        <v>638000</v>
      </c>
      <c r="B64" s="98" t="s">
        <v>120</v>
      </c>
      <c r="C64" s="92">
        <f t="shared" ref="C64" si="56">C253</f>
        <v>19761900</v>
      </c>
    </row>
    <row r="65" spans="1:3" s="96" customFormat="1" x14ac:dyDescent="0.2">
      <c r="A65" s="93"/>
      <c r="B65" s="94" t="s">
        <v>18</v>
      </c>
      <c r="C65" s="95">
        <f t="shared" ref="C65" si="57">C43+C45</f>
        <v>0</v>
      </c>
    </row>
    <row r="66" spans="1:3" x14ac:dyDescent="0.2">
      <c r="C66" s="92"/>
    </row>
    <row r="67" spans="1:3" x14ac:dyDescent="0.2">
      <c r="C67" s="92"/>
    </row>
    <row r="68" spans="1:3" s="102" customFormat="1" x14ac:dyDescent="0.3">
      <c r="A68" s="99" t="s">
        <v>30</v>
      </c>
      <c r="B68" s="100"/>
      <c r="C68" s="101"/>
    </row>
    <row r="69" spans="1:3" s="102" customFormat="1" x14ac:dyDescent="0.3">
      <c r="A69" s="103"/>
      <c r="B69" s="104"/>
      <c r="C69" s="105"/>
    </row>
    <row r="70" spans="1:3" ht="56.25" x14ac:dyDescent="0.2">
      <c r="A70" s="86" t="s">
        <v>44</v>
      </c>
      <c r="B70" s="86" t="s">
        <v>45</v>
      </c>
      <c r="C70" s="9" t="s">
        <v>55</v>
      </c>
    </row>
    <row r="71" spans="1:3" x14ac:dyDescent="0.2">
      <c r="A71" s="86">
        <v>1</v>
      </c>
      <c r="B71" s="86">
        <v>2</v>
      </c>
      <c r="C71" s="13">
        <v>3</v>
      </c>
    </row>
    <row r="72" spans="1:3" s="102" customFormat="1" x14ac:dyDescent="0.3">
      <c r="A72" s="106" t="s">
        <v>23</v>
      </c>
      <c r="B72" s="107"/>
      <c r="C72" s="105">
        <f t="shared" ref="C72" si="58">C73+C85+C108+C104</f>
        <v>2846832400</v>
      </c>
    </row>
    <row r="73" spans="1:3" s="102" customFormat="1" x14ac:dyDescent="0.3">
      <c r="A73" s="106">
        <v>710000</v>
      </c>
      <c r="B73" s="108" t="s">
        <v>75</v>
      </c>
      <c r="C73" s="105">
        <f t="shared" ref="C73" si="59">C74+C77+C79+C81+C83</f>
        <v>2586744800</v>
      </c>
    </row>
    <row r="74" spans="1:3" s="102" customFormat="1" ht="19.5" x14ac:dyDescent="0.3">
      <c r="A74" s="109">
        <v>711000</v>
      </c>
      <c r="B74" s="109" t="s">
        <v>69</v>
      </c>
      <c r="C74" s="110">
        <f t="shared" ref="C74" si="60">SUM(C75:C76)</f>
        <v>375700000</v>
      </c>
    </row>
    <row r="75" spans="1:3" s="102" customFormat="1" x14ac:dyDescent="0.3">
      <c r="A75" s="111">
        <v>711100</v>
      </c>
      <c r="B75" s="112" t="s">
        <v>76</v>
      </c>
      <c r="C75" s="113">
        <v>155700000</v>
      </c>
    </row>
    <row r="76" spans="1:3" s="102" customFormat="1" x14ac:dyDescent="0.3">
      <c r="A76" s="111">
        <v>711200</v>
      </c>
      <c r="B76" s="114" t="s">
        <v>121</v>
      </c>
      <c r="C76" s="113">
        <v>220000000</v>
      </c>
    </row>
    <row r="77" spans="1:3" s="118" customFormat="1" ht="19.5" x14ac:dyDescent="0.35">
      <c r="A77" s="115">
        <v>712000</v>
      </c>
      <c r="B77" s="116" t="s">
        <v>96</v>
      </c>
      <c r="C77" s="117">
        <f t="shared" ref="C77" si="61">C78</f>
        <v>948000000</v>
      </c>
    </row>
    <row r="78" spans="1:3" s="102" customFormat="1" x14ac:dyDescent="0.3">
      <c r="A78" s="111">
        <v>712100</v>
      </c>
      <c r="B78" s="114" t="s">
        <v>96</v>
      </c>
      <c r="C78" s="113">
        <v>948000000</v>
      </c>
    </row>
    <row r="79" spans="1:3" s="102" customFormat="1" ht="19.5" x14ac:dyDescent="0.3">
      <c r="A79" s="115" t="s">
        <v>0</v>
      </c>
      <c r="B79" s="116" t="s">
        <v>56</v>
      </c>
      <c r="C79" s="110">
        <f t="shared" ref="C79" si="62">SUM(C80:C80)</f>
        <v>17494800</v>
      </c>
    </row>
    <row r="80" spans="1:3" s="102" customFormat="1" x14ac:dyDescent="0.3">
      <c r="A80" s="111">
        <v>714100</v>
      </c>
      <c r="B80" s="114" t="s">
        <v>56</v>
      </c>
      <c r="C80" s="113">
        <v>17494800</v>
      </c>
    </row>
    <row r="81" spans="1:3" s="102" customFormat="1" ht="19.5" x14ac:dyDescent="0.3">
      <c r="A81" s="115">
        <v>715000</v>
      </c>
      <c r="B81" s="109" t="s">
        <v>57</v>
      </c>
      <c r="C81" s="110">
        <f t="shared" ref="C81" si="63">SUM(C82)</f>
        <v>550000</v>
      </c>
    </row>
    <row r="82" spans="1:3" s="102" customFormat="1" x14ac:dyDescent="0.3">
      <c r="A82" s="111">
        <v>715100</v>
      </c>
      <c r="B82" s="114" t="s">
        <v>49</v>
      </c>
      <c r="C82" s="113">
        <v>550000</v>
      </c>
    </row>
    <row r="83" spans="1:3" s="102" customFormat="1" ht="19.5" x14ac:dyDescent="0.3">
      <c r="A83" s="115">
        <v>717000</v>
      </c>
      <c r="B83" s="109" t="s">
        <v>58</v>
      </c>
      <c r="C83" s="110">
        <f t="shared" ref="C83" si="64">SUM(C84)</f>
        <v>1245000000</v>
      </c>
    </row>
    <row r="84" spans="1:3" s="102" customFormat="1" x14ac:dyDescent="0.3">
      <c r="A84" s="111">
        <v>717100</v>
      </c>
      <c r="B84" s="112" t="s">
        <v>60</v>
      </c>
      <c r="C84" s="113">
        <v>1245000000</v>
      </c>
    </row>
    <row r="85" spans="1:3" s="99" customFormat="1" x14ac:dyDescent="0.3">
      <c r="A85" s="119">
        <v>720000</v>
      </c>
      <c r="B85" s="108" t="s">
        <v>77</v>
      </c>
      <c r="C85" s="120">
        <f t="shared" ref="C85" si="65">C86+C93+C98+C100+C102</f>
        <v>219638000</v>
      </c>
    </row>
    <row r="86" spans="1:3" s="102" customFormat="1" ht="19.5" x14ac:dyDescent="0.3">
      <c r="A86" s="115">
        <v>721000</v>
      </c>
      <c r="B86" s="116" t="s">
        <v>71</v>
      </c>
      <c r="C86" s="117">
        <f t="shared" ref="C86" si="66">SUM(C87:C92)</f>
        <v>32864900</v>
      </c>
    </row>
    <row r="87" spans="1:3" s="102" customFormat="1" x14ac:dyDescent="0.3">
      <c r="A87" s="111">
        <v>721100</v>
      </c>
      <c r="B87" s="114" t="s">
        <v>197</v>
      </c>
      <c r="C87" s="113">
        <v>20000000</v>
      </c>
    </row>
    <row r="88" spans="1:3" s="102" customFormat="1" x14ac:dyDescent="0.3">
      <c r="A88" s="111">
        <v>721200</v>
      </c>
      <c r="B88" s="114" t="s">
        <v>78</v>
      </c>
      <c r="C88" s="113">
        <v>650000</v>
      </c>
    </row>
    <row r="89" spans="1:3" s="102" customFormat="1" x14ac:dyDescent="0.3">
      <c r="A89" s="111">
        <v>721300</v>
      </c>
      <c r="B89" s="114" t="s">
        <v>79</v>
      </c>
      <c r="C89" s="113">
        <v>400000</v>
      </c>
    </row>
    <row r="90" spans="1:3" s="102" customFormat="1" x14ac:dyDescent="0.3">
      <c r="A90" s="111">
        <v>721400</v>
      </c>
      <c r="B90" s="114" t="s">
        <v>80</v>
      </c>
      <c r="C90" s="113">
        <v>0</v>
      </c>
    </row>
    <row r="91" spans="1:3" s="102" customFormat="1" x14ac:dyDescent="0.3">
      <c r="A91" s="111">
        <v>721500</v>
      </c>
      <c r="B91" s="114" t="s">
        <v>81</v>
      </c>
      <c r="C91" s="113">
        <v>11794900</v>
      </c>
    </row>
    <row r="92" spans="1:3" s="102" customFormat="1" x14ac:dyDescent="0.3">
      <c r="A92" s="111">
        <v>721600</v>
      </c>
      <c r="B92" s="114" t="s">
        <v>122</v>
      </c>
      <c r="C92" s="113">
        <v>20000</v>
      </c>
    </row>
    <row r="93" spans="1:3" s="102" customFormat="1" ht="19.5" x14ac:dyDescent="0.3">
      <c r="A93" s="115">
        <v>722000</v>
      </c>
      <c r="B93" s="116" t="s">
        <v>72</v>
      </c>
      <c r="C93" s="117">
        <f t="shared" ref="C93" si="67">SUM(C94:C97)</f>
        <v>159351600</v>
      </c>
    </row>
    <row r="94" spans="1:3" s="102" customFormat="1" x14ac:dyDescent="0.3">
      <c r="A94" s="121">
        <v>722100</v>
      </c>
      <c r="B94" s="114" t="s">
        <v>50</v>
      </c>
      <c r="C94" s="122">
        <v>20864600</v>
      </c>
    </row>
    <row r="95" spans="1:3" s="102" customFormat="1" x14ac:dyDescent="0.3">
      <c r="A95" s="121">
        <v>722200</v>
      </c>
      <c r="B95" s="114" t="s">
        <v>61</v>
      </c>
      <c r="C95" s="122">
        <v>13902400</v>
      </c>
    </row>
    <row r="96" spans="1:3" s="102" customFormat="1" x14ac:dyDescent="0.3">
      <c r="A96" s="121">
        <v>722400</v>
      </c>
      <c r="B96" s="114" t="s">
        <v>46</v>
      </c>
      <c r="C96" s="122">
        <v>98656400</v>
      </c>
    </row>
    <row r="97" spans="1:3" s="102" customFormat="1" x14ac:dyDescent="0.3">
      <c r="A97" s="121">
        <v>722500</v>
      </c>
      <c r="B97" s="114" t="s">
        <v>82</v>
      </c>
      <c r="C97" s="122">
        <v>25928200</v>
      </c>
    </row>
    <row r="98" spans="1:3" s="102" customFormat="1" ht="19.5" x14ac:dyDescent="0.3">
      <c r="A98" s="115" t="s">
        <v>4</v>
      </c>
      <c r="B98" s="116" t="s">
        <v>184</v>
      </c>
      <c r="C98" s="110">
        <f t="shared" ref="C98" si="68">SUM(C99)</f>
        <v>21703900</v>
      </c>
    </row>
    <row r="99" spans="1:3" s="102" customFormat="1" x14ac:dyDescent="0.3">
      <c r="A99" s="121">
        <v>723100</v>
      </c>
      <c r="B99" s="114" t="s">
        <v>184</v>
      </c>
      <c r="C99" s="122">
        <v>21703900</v>
      </c>
    </row>
    <row r="100" spans="1:3" s="118" customFormat="1" ht="39" x14ac:dyDescent="0.35">
      <c r="A100" s="115">
        <v>728000</v>
      </c>
      <c r="B100" s="116" t="s">
        <v>97</v>
      </c>
      <c r="C100" s="110">
        <f t="shared" ref="C100" si="69">C101</f>
        <v>2333400</v>
      </c>
    </row>
    <row r="101" spans="1:3" s="102" customFormat="1" x14ac:dyDescent="0.3">
      <c r="A101" s="121">
        <v>728100</v>
      </c>
      <c r="B101" s="114" t="s">
        <v>123</v>
      </c>
      <c r="C101" s="122">
        <v>2333400</v>
      </c>
    </row>
    <row r="102" spans="1:3" s="124" customFormat="1" ht="19.5" x14ac:dyDescent="0.2">
      <c r="A102" s="123">
        <v>729000</v>
      </c>
      <c r="B102" s="116" t="s">
        <v>73</v>
      </c>
      <c r="C102" s="110">
        <f t="shared" ref="C102" si="70">SUM(C103)</f>
        <v>3384200</v>
      </c>
    </row>
    <row r="103" spans="1:3" s="102" customFormat="1" x14ac:dyDescent="0.3">
      <c r="A103" s="121">
        <v>729100</v>
      </c>
      <c r="B103" s="114" t="s">
        <v>73</v>
      </c>
      <c r="C103" s="122">
        <v>3384200</v>
      </c>
    </row>
    <row r="104" spans="1:3" s="99" customFormat="1" x14ac:dyDescent="0.3">
      <c r="A104" s="119">
        <v>730000</v>
      </c>
      <c r="B104" s="108" t="s">
        <v>51</v>
      </c>
      <c r="C104" s="105">
        <f t="shared" ref="C104" si="71">C105</f>
        <v>40159600</v>
      </c>
    </row>
    <row r="105" spans="1:3" s="118" customFormat="1" ht="19.5" x14ac:dyDescent="0.35">
      <c r="A105" s="125">
        <v>731000</v>
      </c>
      <c r="B105" s="116" t="s">
        <v>48</v>
      </c>
      <c r="C105" s="110">
        <f t="shared" ref="C105" si="72">C106+C107</f>
        <v>40159600</v>
      </c>
    </row>
    <row r="106" spans="1:3" s="102" customFormat="1" x14ac:dyDescent="0.3">
      <c r="A106" s="121">
        <v>731100</v>
      </c>
      <c r="B106" s="114" t="s">
        <v>52</v>
      </c>
      <c r="C106" s="122">
        <v>40159600</v>
      </c>
    </row>
    <row r="107" spans="1:3" s="102" customFormat="1" x14ac:dyDescent="0.3">
      <c r="A107" s="121">
        <v>731200</v>
      </c>
      <c r="B107" s="114" t="s">
        <v>53</v>
      </c>
      <c r="C107" s="122">
        <v>0</v>
      </c>
    </row>
    <row r="108" spans="1:3" s="102" customFormat="1" x14ac:dyDescent="0.3">
      <c r="A108" s="119">
        <v>780000</v>
      </c>
      <c r="B108" s="108" t="s">
        <v>124</v>
      </c>
      <c r="C108" s="105">
        <f t="shared" ref="C108" si="73">C109+C115</f>
        <v>290000</v>
      </c>
    </row>
    <row r="109" spans="1:3" s="118" customFormat="1" ht="19.5" x14ac:dyDescent="0.35">
      <c r="A109" s="115">
        <v>787000</v>
      </c>
      <c r="B109" s="116" t="s">
        <v>185</v>
      </c>
      <c r="C109" s="110">
        <f t="shared" ref="C109" si="74">SUM(C110:C114)</f>
        <v>200000</v>
      </c>
    </row>
    <row r="110" spans="1:3" s="102" customFormat="1" x14ac:dyDescent="0.3">
      <c r="A110" s="121">
        <v>787100</v>
      </c>
      <c r="B110" s="114" t="s">
        <v>66</v>
      </c>
      <c r="C110" s="122">
        <v>0</v>
      </c>
    </row>
    <row r="111" spans="1:3" s="102" customFormat="1" x14ac:dyDescent="0.3">
      <c r="A111" s="111">
        <v>787200</v>
      </c>
      <c r="B111" s="114" t="s">
        <v>67</v>
      </c>
      <c r="C111" s="122">
        <v>0</v>
      </c>
    </row>
    <row r="112" spans="1:3" s="102" customFormat="1" x14ac:dyDescent="0.3">
      <c r="A112" s="121">
        <v>787300</v>
      </c>
      <c r="B112" s="114" t="s">
        <v>125</v>
      </c>
      <c r="C112" s="122">
        <v>200000</v>
      </c>
    </row>
    <row r="113" spans="1:3" s="102" customFormat="1" x14ac:dyDescent="0.3">
      <c r="A113" s="121">
        <v>787400</v>
      </c>
      <c r="B113" s="114" t="s">
        <v>126</v>
      </c>
      <c r="C113" s="122">
        <v>0</v>
      </c>
    </row>
    <row r="114" spans="1:3" s="102" customFormat="1" x14ac:dyDescent="0.3">
      <c r="A114" s="121">
        <v>787900</v>
      </c>
      <c r="B114" s="114" t="s">
        <v>127</v>
      </c>
      <c r="C114" s="122">
        <v>0</v>
      </c>
    </row>
    <row r="115" spans="1:3" s="102" customFormat="1" ht="19.5" x14ac:dyDescent="0.3">
      <c r="A115" s="115">
        <v>788000</v>
      </c>
      <c r="B115" s="116" t="s">
        <v>99</v>
      </c>
      <c r="C115" s="105">
        <f t="shared" ref="C115" si="75">C116</f>
        <v>90000</v>
      </c>
    </row>
    <row r="116" spans="1:3" s="102" customFormat="1" x14ac:dyDescent="0.3">
      <c r="A116" s="121">
        <v>788100</v>
      </c>
      <c r="B116" s="114" t="s">
        <v>99</v>
      </c>
      <c r="C116" s="122">
        <v>90000</v>
      </c>
    </row>
    <row r="117" spans="1:3" s="102" customFormat="1" ht="19.5" x14ac:dyDescent="0.3">
      <c r="A117" s="115"/>
      <c r="B117" s="114"/>
      <c r="C117" s="117"/>
    </row>
    <row r="118" spans="1:3" s="102" customFormat="1" x14ac:dyDescent="0.3">
      <c r="A118" s="119" t="s">
        <v>31</v>
      </c>
      <c r="B118" s="114"/>
      <c r="C118" s="120">
        <f t="shared" ref="C118" si="76">C119</f>
        <v>1800000</v>
      </c>
    </row>
    <row r="119" spans="1:3" s="102" customFormat="1" x14ac:dyDescent="0.3">
      <c r="A119" s="119">
        <v>810000</v>
      </c>
      <c r="B119" s="104" t="s">
        <v>128</v>
      </c>
      <c r="C119" s="120">
        <f t="shared" ref="C119" si="77">C120+C123+C125</f>
        <v>1800000</v>
      </c>
    </row>
    <row r="120" spans="1:3" s="102" customFormat="1" ht="19.5" x14ac:dyDescent="0.3">
      <c r="A120" s="115">
        <v>811000</v>
      </c>
      <c r="B120" s="116" t="s">
        <v>129</v>
      </c>
      <c r="C120" s="117">
        <f t="shared" ref="C120" si="78">SUM(C121:C122)</f>
        <v>1500000</v>
      </c>
    </row>
    <row r="121" spans="1:3" s="102" customFormat="1" x14ac:dyDescent="0.3">
      <c r="A121" s="111">
        <v>811100</v>
      </c>
      <c r="B121" s="114" t="s">
        <v>130</v>
      </c>
      <c r="C121" s="113">
        <v>1500000</v>
      </c>
    </row>
    <row r="122" spans="1:3" s="102" customFormat="1" x14ac:dyDescent="0.3">
      <c r="A122" s="111">
        <v>811200</v>
      </c>
      <c r="B122" s="114" t="s">
        <v>131</v>
      </c>
      <c r="C122" s="113">
        <v>0</v>
      </c>
    </row>
    <row r="123" spans="1:3" s="118" customFormat="1" ht="19.5" x14ac:dyDescent="0.35">
      <c r="A123" s="115">
        <v>813000</v>
      </c>
      <c r="B123" s="116" t="s">
        <v>132</v>
      </c>
      <c r="C123" s="117">
        <f t="shared" ref="C123" si="79">C124</f>
        <v>0</v>
      </c>
    </row>
    <row r="124" spans="1:3" s="102" customFormat="1" x14ac:dyDescent="0.3">
      <c r="A124" s="111">
        <v>813100</v>
      </c>
      <c r="B124" s="114" t="s">
        <v>198</v>
      </c>
      <c r="C124" s="113">
        <v>0</v>
      </c>
    </row>
    <row r="125" spans="1:3" s="118" customFormat="1" ht="19.5" x14ac:dyDescent="0.35">
      <c r="A125" s="115">
        <v>816000</v>
      </c>
      <c r="B125" s="116" t="s">
        <v>187</v>
      </c>
      <c r="C125" s="117">
        <f t="shared" ref="C125" si="80">C126</f>
        <v>300000</v>
      </c>
    </row>
    <row r="126" spans="1:3" s="102" customFormat="1" x14ac:dyDescent="0.3">
      <c r="A126" s="111">
        <v>816100</v>
      </c>
      <c r="B126" s="114" t="s">
        <v>187</v>
      </c>
      <c r="C126" s="113">
        <v>300000</v>
      </c>
    </row>
    <row r="127" spans="1:3" s="126" customFormat="1" ht="18.75" customHeight="1" x14ac:dyDescent="0.3">
      <c r="A127" s="93"/>
      <c r="B127" s="94" t="s">
        <v>32</v>
      </c>
      <c r="C127" s="95">
        <f t="shared" ref="C127" si="81">C72+C118</f>
        <v>2848632400</v>
      </c>
    </row>
    <row r="128" spans="1:3" x14ac:dyDescent="0.2">
      <c r="C128" s="92"/>
    </row>
    <row r="129" spans="1:3" x14ac:dyDescent="0.2">
      <c r="C129" s="92"/>
    </row>
    <row r="130" spans="1:3" s="4" customFormat="1" x14ac:dyDescent="0.2">
      <c r="A130" s="1" t="s">
        <v>33</v>
      </c>
      <c r="B130" s="2"/>
      <c r="C130" s="21"/>
    </row>
    <row r="131" spans="1:3" s="4" customFormat="1" x14ac:dyDescent="0.2">
      <c r="A131" s="1"/>
      <c r="B131" s="2"/>
      <c r="C131" s="21"/>
    </row>
    <row r="132" spans="1:3" ht="56.25" x14ac:dyDescent="0.2">
      <c r="A132" s="86" t="s">
        <v>42</v>
      </c>
      <c r="B132" s="86" t="s">
        <v>45</v>
      </c>
      <c r="C132" s="9" t="s">
        <v>55</v>
      </c>
    </row>
    <row r="133" spans="1:3" x14ac:dyDescent="0.2">
      <c r="A133" s="87">
        <v>1</v>
      </c>
      <c r="B133" s="87">
        <v>2</v>
      </c>
      <c r="C133" s="13">
        <v>3</v>
      </c>
    </row>
    <row r="134" spans="1:3" s="10" customFormat="1" x14ac:dyDescent="0.2">
      <c r="A134" s="25" t="s">
        <v>24</v>
      </c>
      <c r="B134" s="16"/>
      <c r="C134" s="21">
        <f t="shared" ref="C134" si="82">C135+C173+C181</f>
        <v>3052643800</v>
      </c>
    </row>
    <row r="135" spans="1:3" s="10" customFormat="1" x14ac:dyDescent="0.2">
      <c r="A135" s="32">
        <v>410000</v>
      </c>
      <c r="B135" s="16" t="s">
        <v>83</v>
      </c>
      <c r="C135" s="21">
        <f t="shared" ref="C135" si="83">C136+C141+C151+C158+C160+C163+C166+C168+C171</f>
        <v>2701760900</v>
      </c>
    </row>
    <row r="136" spans="1:3" s="10" customFormat="1" ht="19.5" x14ac:dyDescent="0.2">
      <c r="A136" s="33">
        <v>411000</v>
      </c>
      <c r="B136" s="34" t="s">
        <v>186</v>
      </c>
      <c r="C136" s="35">
        <f t="shared" ref="C136" si="84">SUM(C137:C140)</f>
        <v>851043300</v>
      </c>
    </row>
    <row r="137" spans="1:3" s="10" customFormat="1" x14ac:dyDescent="0.2">
      <c r="A137" s="36">
        <v>411100</v>
      </c>
      <c r="B137" s="31" t="s">
        <v>84</v>
      </c>
      <c r="C137" s="37">
        <v>802050200</v>
      </c>
    </row>
    <row r="138" spans="1:3" s="10" customFormat="1" x14ac:dyDescent="0.2">
      <c r="A138" s="36">
        <v>411200</v>
      </c>
      <c r="B138" s="31" t="s">
        <v>199</v>
      </c>
      <c r="C138" s="37">
        <v>25009400</v>
      </c>
    </row>
    <row r="139" spans="1:3" s="10" customFormat="1" x14ac:dyDescent="0.2">
      <c r="A139" s="36">
        <v>411300</v>
      </c>
      <c r="B139" s="31" t="s">
        <v>85</v>
      </c>
      <c r="C139" s="37">
        <v>16851000</v>
      </c>
    </row>
    <row r="140" spans="1:3" s="10" customFormat="1" x14ac:dyDescent="0.2">
      <c r="A140" s="36">
        <v>411400</v>
      </c>
      <c r="B140" s="31" t="s">
        <v>86</v>
      </c>
      <c r="C140" s="37">
        <v>7132700</v>
      </c>
    </row>
    <row r="141" spans="1:3" s="10" customFormat="1" ht="19.5" x14ac:dyDescent="0.2">
      <c r="A141" s="33">
        <v>412000</v>
      </c>
      <c r="B141" s="38" t="s">
        <v>191</v>
      </c>
      <c r="C141" s="35">
        <f t="shared" ref="C141" si="85">SUM(C142:C150)</f>
        <v>104916700</v>
      </c>
    </row>
    <row r="142" spans="1:3" s="10" customFormat="1" x14ac:dyDescent="0.2">
      <c r="A142" s="36">
        <v>412100</v>
      </c>
      <c r="B142" s="31" t="s">
        <v>87</v>
      </c>
      <c r="C142" s="37">
        <v>2759600</v>
      </c>
    </row>
    <row r="143" spans="1:3" s="10" customFormat="1" x14ac:dyDescent="0.2">
      <c r="A143" s="36">
        <v>412200</v>
      </c>
      <c r="B143" s="31" t="s">
        <v>200</v>
      </c>
      <c r="C143" s="37">
        <v>29433400</v>
      </c>
    </row>
    <row r="144" spans="1:3" s="10" customFormat="1" x14ac:dyDescent="0.2">
      <c r="A144" s="36">
        <v>412300</v>
      </c>
      <c r="B144" s="31" t="s">
        <v>88</v>
      </c>
      <c r="C144" s="37">
        <v>7429200</v>
      </c>
    </row>
    <row r="145" spans="1:3" s="10" customFormat="1" x14ac:dyDescent="0.2">
      <c r="A145" s="36">
        <v>412400</v>
      </c>
      <c r="B145" s="31" t="s">
        <v>89</v>
      </c>
      <c r="C145" s="37">
        <v>2106000</v>
      </c>
    </row>
    <row r="146" spans="1:3" s="10" customFormat="1" x14ac:dyDescent="0.2">
      <c r="A146" s="36">
        <v>412500</v>
      </c>
      <c r="B146" s="31" t="s">
        <v>90</v>
      </c>
      <c r="C146" s="37">
        <v>4120500</v>
      </c>
    </row>
    <row r="147" spans="1:3" s="10" customFormat="1" x14ac:dyDescent="0.2">
      <c r="A147" s="36">
        <v>412600</v>
      </c>
      <c r="B147" s="31" t="s">
        <v>201</v>
      </c>
      <c r="C147" s="37">
        <v>4975900</v>
      </c>
    </row>
    <row r="148" spans="1:3" s="10" customFormat="1" x14ac:dyDescent="0.2">
      <c r="A148" s="36">
        <v>412700</v>
      </c>
      <c r="B148" s="31" t="s">
        <v>188</v>
      </c>
      <c r="C148" s="37">
        <v>28147300</v>
      </c>
    </row>
    <row r="149" spans="1:3" s="10" customFormat="1" x14ac:dyDescent="0.2">
      <c r="A149" s="36">
        <v>412800</v>
      </c>
      <c r="B149" s="31" t="s">
        <v>202</v>
      </c>
      <c r="C149" s="37">
        <v>36000</v>
      </c>
    </row>
    <row r="150" spans="1:3" s="10" customFormat="1" x14ac:dyDescent="0.2">
      <c r="A150" s="36">
        <v>412900</v>
      </c>
      <c r="B150" s="31" t="s">
        <v>91</v>
      </c>
      <c r="C150" s="37">
        <v>25908800</v>
      </c>
    </row>
    <row r="151" spans="1:3" s="50" customFormat="1" ht="19.5" x14ac:dyDescent="0.2">
      <c r="A151" s="33">
        <v>413000</v>
      </c>
      <c r="B151" s="38" t="s">
        <v>192</v>
      </c>
      <c r="C151" s="35">
        <f t="shared" ref="C151" si="86">SUM(C152:C157)</f>
        <v>121154400</v>
      </c>
    </row>
    <row r="152" spans="1:3" s="4" customFormat="1" x14ac:dyDescent="0.2">
      <c r="A152" s="30">
        <v>413100</v>
      </c>
      <c r="B152" s="31" t="s">
        <v>92</v>
      </c>
      <c r="C152" s="37">
        <v>70164200</v>
      </c>
    </row>
    <row r="153" spans="1:3" s="50" customFormat="1" ht="19.5" x14ac:dyDescent="0.2">
      <c r="A153" s="30">
        <v>413300</v>
      </c>
      <c r="B153" s="31" t="s">
        <v>93</v>
      </c>
      <c r="C153" s="37">
        <v>7168500</v>
      </c>
    </row>
    <row r="154" spans="1:3" s="4" customFormat="1" x14ac:dyDescent="0.2">
      <c r="A154" s="30">
        <v>413400</v>
      </c>
      <c r="B154" s="31" t="s">
        <v>94</v>
      </c>
      <c r="C154" s="37">
        <v>41860600</v>
      </c>
    </row>
    <row r="155" spans="1:3" s="4" customFormat="1" x14ac:dyDescent="0.2">
      <c r="A155" s="30">
        <v>413700</v>
      </c>
      <c r="B155" s="31" t="s">
        <v>203</v>
      </c>
      <c r="C155" s="37">
        <v>1919400</v>
      </c>
    </row>
    <row r="156" spans="1:3" s="4" customFormat="1" x14ac:dyDescent="0.2">
      <c r="A156" s="30">
        <v>413800</v>
      </c>
      <c r="B156" s="31" t="s">
        <v>133</v>
      </c>
      <c r="C156" s="37">
        <v>20000</v>
      </c>
    </row>
    <row r="157" spans="1:3" s="4" customFormat="1" x14ac:dyDescent="0.2">
      <c r="A157" s="30">
        <v>413900</v>
      </c>
      <c r="B157" s="31" t="s">
        <v>95</v>
      </c>
      <c r="C157" s="37">
        <v>21700</v>
      </c>
    </row>
    <row r="158" spans="1:3" s="4" customFormat="1" ht="19.5" x14ac:dyDescent="0.2">
      <c r="A158" s="33">
        <v>414000</v>
      </c>
      <c r="B158" s="38" t="s">
        <v>100</v>
      </c>
      <c r="C158" s="35">
        <f t="shared" ref="C158" si="87">SUM(C159)</f>
        <v>119665000</v>
      </c>
    </row>
    <row r="159" spans="1:3" s="4" customFormat="1" x14ac:dyDescent="0.2">
      <c r="A159" s="36">
        <v>414100</v>
      </c>
      <c r="B159" s="31" t="s">
        <v>100</v>
      </c>
      <c r="C159" s="37">
        <v>119665000</v>
      </c>
    </row>
    <row r="160" spans="1:3" s="4" customFormat="1" ht="19.5" x14ac:dyDescent="0.2">
      <c r="A160" s="33">
        <v>415000</v>
      </c>
      <c r="B160" s="38" t="s">
        <v>48</v>
      </c>
      <c r="C160" s="35">
        <f t="shared" ref="C160" si="88">SUM(C161:C162)</f>
        <v>65360900</v>
      </c>
    </row>
    <row r="161" spans="1:3" s="4" customFormat="1" x14ac:dyDescent="0.2">
      <c r="A161" s="36">
        <v>415100</v>
      </c>
      <c r="B161" s="31" t="s">
        <v>62</v>
      </c>
      <c r="C161" s="37">
        <v>0</v>
      </c>
    </row>
    <row r="162" spans="1:3" s="4" customFormat="1" x14ac:dyDescent="0.2">
      <c r="A162" s="36">
        <v>415200</v>
      </c>
      <c r="B162" s="31" t="s">
        <v>63</v>
      </c>
      <c r="C162" s="37">
        <v>65360900</v>
      </c>
    </row>
    <row r="163" spans="1:3" s="4" customFormat="1" ht="19.5" x14ac:dyDescent="0.2">
      <c r="A163" s="33">
        <v>416000</v>
      </c>
      <c r="B163" s="38" t="s">
        <v>193</v>
      </c>
      <c r="C163" s="35">
        <f t="shared" ref="C163" si="89">SUM(C164:C165)</f>
        <v>235276800</v>
      </c>
    </row>
    <row r="164" spans="1:3" s="4" customFormat="1" x14ac:dyDescent="0.2">
      <c r="A164" s="36">
        <v>416100</v>
      </c>
      <c r="B164" s="31" t="s">
        <v>204</v>
      </c>
      <c r="C164" s="37">
        <v>226466800</v>
      </c>
    </row>
    <row r="165" spans="1:3" s="4" customFormat="1" x14ac:dyDescent="0.2">
      <c r="A165" s="36">
        <v>416300</v>
      </c>
      <c r="B165" s="31" t="s">
        <v>205</v>
      </c>
      <c r="C165" s="37">
        <v>8810000</v>
      </c>
    </row>
    <row r="166" spans="1:3" s="4" customFormat="1" ht="19.5" x14ac:dyDescent="0.2">
      <c r="A166" s="33">
        <v>417000</v>
      </c>
      <c r="B166" s="38" t="s">
        <v>194</v>
      </c>
      <c r="C166" s="35">
        <f t="shared" ref="C166" si="90">SUM(C167:C167)</f>
        <v>1198000000</v>
      </c>
    </row>
    <row r="167" spans="1:3" s="4" customFormat="1" x14ac:dyDescent="0.2">
      <c r="A167" s="36">
        <v>417100</v>
      </c>
      <c r="B167" s="31" t="s">
        <v>64</v>
      </c>
      <c r="C167" s="37">
        <v>1198000000</v>
      </c>
    </row>
    <row r="168" spans="1:3" s="4" customFormat="1" ht="19.5" x14ac:dyDescent="0.2">
      <c r="A168" s="40">
        <v>418000</v>
      </c>
      <c r="B168" s="64" t="s">
        <v>195</v>
      </c>
      <c r="C168" s="35">
        <f t="shared" ref="C168" si="91">C170+C169</f>
        <v>148800</v>
      </c>
    </row>
    <row r="169" spans="1:3" s="4" customFormat="1" x14ac:dyDescent="0.2">
      <c r="A169" s="49">
        <v>418200</v>
      </c>
      <c r="B169" s="98" t="s">
        <v>134</v>
      </c>
      <c r="C169" s="37">
        <v>27800</v>
      </c>
    </row>
    <row r="170" spans="1:3" s="4" customFormat="1" x14ac:dyDescent="0.2">
      <c r="A170" s="30">
        <v>418400</v>
      </c>
      <c r="B170" s="98" t="s">
        <v>135</v>
      </c>
      <c r="C170" s="37">
        <v>121000</v>
      </c>
    </row>
    <row r="171" spans="1:3" s="50" customFormat="1" ht="19.5" x14ac:dyDescent="0.2">
      <c r="A171" s="33">
        <v>419000</v>
      </c>
      <c r="B171" s="38" t="s">
        <v>196</v>
      </c>
      <c r="C171" s="35">
        <f t="shared" ref="C171" si="92">C172</f>
        <v>6195000</v>
      </c>
    </row>
    <row r="172" spans="1:3" s="4" customFormat="1" x14ac:dyDescent="0.2">
      <c r="A172" s="36">
        <v>419100</v>
      </c>
      <c r="B172" s="31" t="s">
        <v>196</v>
      </c>
      <c r="C172" s="37">
        <v>6195000</v>
      </c>
    </row>
    <row r="173" spans="1:3" s="4" customFormat="1" x14ac:dyDescent="0.2">
      <c r="A173" s="32">
        <v>480000</v>
      </c>
      <c r="B173" s="16" t="s">
        <v>136</v>
      </c>
      <c r="C173" s="21">
        <f>C174+C179</f>
        <v>343436100</v>
      </c>
    </row>
    <row r="174" spans="1:3" s="4" customFormat="1" ht="19.5" x14ac:dyDescent="0.2">
      <c r="A174" s="33">
        <v>487000</v>
      </c>
      <c r="B174" s="38" t="s">
        <v>185</v>
      </c>
      <c r="C174" s="35">
        <f>SUM(C175:C178)</f>
        <v>215057100</v>
      </c>
    </row>
    <row r="175" spans="1:3" s="4" customFormat="1" x14ac:dyDescent="0.2">
      <c r="A175" s="36">
        <v>487100</v>
      </c>
      <c r="B175" s="31" t="s">
        <v>189</v>
      </c>
      <c r="C175" s="37">
        <v>209300</v>
      </c>
    </row>
    <row r="176" spans="1:3" s="4" customFormat="1" x14ac:dyDescent="0.2">
      <c r="A176" s="127">
        <v>487300</v>
      </c>
      <c r="B176" s="31" t="s">
        <v>137</v>
      </c>
      <c r="C176" s="37">
        <v>44777500</v>
      </c>
    </row>
    <row r="177" spans="1:3" s="4" customFormat="1" x14ac:dyDescent="0.2">
      <c r="A177" s="36">
        <v>487400</v>
      </c>
      <c r="B177" s="36" t="s">
        <v>138</v>
      </c>
      <c r="C177" s="37">
        <v>169370000</v>
      </c>
    </row>
    <row r="178" spans="1:3" s="4" customFormat="1" x14ac:dyDescent="0.2">
      <c r="A178" s="36">
        <v>487900</v>
      </c>
      <c r="B178" s="36" t="s">
        <v>139</v>
      </c>
      <c r="C178" s="37">
        <v>700300</v>
      </c>
    </row>
    <row r="179" spans="1:3" s="4" customFormat="1" ht="19.5" x14ac:dyDescent="0.2">
      <c r="A179" s="33">
        <v>488000</v>
      </c>
      <c r="B179" s="38" t="s">
        <v>99</v>
      </c>
      <c r="C179" s="35">
        <f t="shared" ref="C179" si="93">SUM(C180)</f>
        <v>128379000</v>
      </c>
    </row>
    <row r="180" spans="1:3" s="4" customFormat="1" x14ac:dyDescent="0.2">
      <c r="A180" s="36">
        <v>488100</v>
      </c>
      <c r="B180" s="31" t="s">
        <v>99</v>
      </c>
      <c r="C180" s="37">
        <v>128379000</v>
      </c>
    </row>
    <row r="181" spans="1:3" s="10" customFormat="1" ht="19.5" x14ac:dyDescent="0.2">
      <c r="A181" s="40" t="s">
        <v>1</v>
      </c>
      <c r="B181" s="38" t="s">
        <v>59</v>
      </c>
      <c r="C181" s="35">
        <f t="shared" ref="C181" si="94">SUM(C182)</f>
        <v>7446800</v>
      </c>
    </row>
    <row r="182" spans="1:3" s="4" customFormat="1" x14ac:dyDescent="0.2">
      <c r="A182" s="49" t="s">
        <v>1</v>
      </c>
      <c r="B182" s="31" t="s">
        <v>59</v>
      </c>
      <c r="C182" s="37">
        <v>7446800</v>
      </c>
    </row>
    <row r="183" spans="1:3" s="4" customFormat="1" x14ac:dyDescent="0.2">
      <c r="A183" s="36"/>
      <c r="B183" s="31"/>
      <c r="C183" s="37"/>
    </row>
    <row r="184" spans="1:3" s="4" customFormat="1" x14ac:dyDescent="0.2">
      <c r="A184" s="28" t="s">
        <v>34</v>
      </c>
      <c r="B184" s="31"/>
      <c r="C184" s="21">
        <f t="shared" ref="C184" si="95">C185+C203</f>
        <v>122635700</v>
      </c>
    </row>
    <row r="185" spans="1:3" s="10" customFormat="1" x14ac:dyDescent="0.2">
      <c r="A185" s="32">
        <v>510000</v>
      </c>
      <c r="B185" s="16" t="s">
        <v>140</v>
      </c>
      <c r="C185" s="21">
        <f t="shared" ref="C185" si="96">C186+C196+C199+C201+C194</f>
        <v>122170700</v>
      </c>
    </row>
    <row r="186" spans="1:3" s="4" customFormat="1" ht="19.5" x14ac:dyDescent="0.2">
      <c r="A186" s="33">
        <v>511000</v>
      </c>
      <c r="B186" s="38" t="s">
        <v>141</v>
      </c>
      <c r="C186" s="35">
        <f t="shared" ref="C186" si="97">SUM(C187:C193)</f>
        <v>112513300</v>
      </c>
    </row>
    <row r="187" spans="1:3" s="10" customFormat="1" x14ac:dyDescent="0.2">
      <c r="A187" s="127">
        <v>511100</v>
      </c>
      <c r="B187" s="31" t="s">
        <v>142</v>
      </c>
      <c r="C187" s="37">
        <v>72554000</v>
      </c>
    </row>
    <row r="188" spans="1:3" s="10" customFormat="1" x14ac:dyDescent="0.2">
      <c r="A188" s="36">
        <v>511200</v>
      </c>
      <c r="B188" s="31" t="s">
        <v>143</v>
      </c>
      <c r="C188" s="37">
        <v>3508200</v>
      </c>
    </row>
    <row r="189" spans="1:3" s="10" customFormat="1" x14ac:dyDescent="0.2">
      <c r="A189" s="36">
        <v>511300</v>
      </c>
      <c r="B189" s="31" t="s">
        <v>144</v>
      </c>
      <c r="C189" s="37">
        <v>22432600</v>
      </c>
    </row>
    <row r="190" spans="1:3" s="10" customFormat="1" x14ac:dyDescent="0.2">
      <c r="A190" s="36">
        <v>511400</v>
      </c>
      <c r="B190" s="31" t="s">
        <v>145</v>
      </c>
      <c r="C190" s="37">
        <v>3000</v>
      </c>
    </row>
    <row r="191" spans="1:3" s="10" customFormat="1" x14ac:dyDescent="0.2">
      <c r="A191" s="36">
        <v>511500</v>
      </c>
      <c r="B191" s="31" t="s">
        <v>206</v>
      </c>
      <c r="C191" s="37">
        <v>0</v>
      </c>
    </row>
    <row r="192" spans="1:3" s="10" customFormat="1" x14ac:dyDescent="0.2">
      <c r="A192" s="30">
        <v>511600</v>
      </c>
      <c r="B192" s="31" t="s">
        <v>146</v>
      </c>
      <c r="C192" s="37">
        <v>0</v>
      </c>
    </row>
    <row r="193" spans="1:3" s="4" customFormat="1" x14ac:dyDescent="0.2">
      <c r="A193" s="36">
        <v>511700</v>
      </c>
      <c r="B193" s="31" t="s">
        <v>147</v>
      </c>
      <c r="C193" s="37">
        <v>14015500</v>
      </c>
    </row>
    <row r="194" spans="1:3" s="4" customFormat="1" ht="19.5" x14ac:dyDescent="0.2">
      <c r="A194" s="33">
        <v>512000</v>
      </c>
      <c r="B194" s="38" t="s">
        <v>148</v>
      </c>
      <c r="C194" s="35">
        <f t="shared" ref="C194" si="98">C195</f>
        <v>0</v>
      </c>
    </row>
    <row r="195" spans="1:3" s="4" customFormat="1" x14ac:dyDescent="0.2">
      <c r="A195" s="36">
        <v>512100</v>
      </c>
      <c r="B195" s="31" t="s">
        <v>148</v>
      </c>
      <c r="C195" s="37">
        <v>0</v>
      </c>
    </row>
    <row r="196" spans="1:3" s="4" customFormat="1" ht="19.5" x14ac:dyDescent="0.2">
      <c r="A196" s="33">
        <v>513000</v>
      </c>
      <c r="B196" s="38" t="s">
        <v>149</v>
      </c>
      <c r="C196" s="35">
        <f t="shared" ref="C196" si="99">SUM(C197:C198)</f>
        <v>2731000</v>
      </c>
    </row>
    <row r="197" spans="1:3" s="4" customFormat="1" x14ac:dyDescent="0.2">
      <c r="A197" s="36">
        <v>513100</v>
      </c>
      <c r="B197" s="31" t="s">
        <v>207</v>
      </c>
      <c r="C197" s="37">
        <v>0</v>
      </c>
    </row>
    <row r="198" spans="1:3" s="4" customFormat="1" ht="18.75" customHeight="1" x14ac:dyDescent="0.2">
      <c r="A198" s="36">
        <v>513700</v>
      </c>
      <c r="B198" s="31" t="s">
        <v>150</v>
      </c>
      <c r="C198" s="37">
        <v>2731000</v>
      </c>
    </row>
    <row r="199" spans="1:3" s="4" customFormat="1" ht="19.5" x14ac:dyDescent="0.2">
      <c r="A199" s="33">
        <v>516000</v>
      </c>
      <c r="B199" s="38" t="s">
        <v>151</v>
      </c>
      <c r="C199" s="35">
        <f t="shared" ref="C199" si="100">SUM(C200)</f>
        <v>6919400</v>
      </c>
    </row>
    <row r="200" spans="1:3" s="50" customFormat="1" ht="18.75" customHeight="1" x14ac:dyDescent="0.2">
      <c r="A200" s="36">
        <v>516100</v>
      </c>
      <c r="B200" s="31" t="s">
        <v>151</v>
      </c>
      <c r="C200" s="37">
        <v>6919400</v>
      </c>
    </row>
    <row r="201" spans="1:3" s="50" customFormat="1" ht="19.5" x14ac:dyDescent="0.2">
      <c r="A201" s="64">
        <v>518000</v>
      </c>
      <c r="B201" s="64" t="s">
        <v>152</v>
      </c>
      <c r="C201" s="35">
        <f t="shared" ref="C201" si="101">C202</f>
        <v>7000</v>
      </c>
    </row>
    <row r="202" spans="1:3" s="50" customFormat="1" ht="19.5" x14ac:dyDescent="0.2">
      <c r="A202" s="65">
        <v>518100</v>
      </c>
      <c r="B202" s="98" t="s">
        <v>152</v>
      </c>
      <c r="C202" s="37">
        <v>7000</v>
      </c>
    </row>
    <row r="203" spans="1:3" s="50" customFormat="1" ht="19.5" x14ac:dyDescent="0.2">
      <c r="A203" s="40">
        <v>580000</v>
      </c>
      <c r="B203" s="64" t="s">
        <v>153</v>
      </c>
      <c r="C203" s="35">
        <f t="shared" ref="C203:C204" si="102">C204</f>
        <v>465000</v>
      </c>
    </row>
    <row r="204" spans="1:3" s="50" customFormat="1" ht="19.5" x14ac:dyDescent="0.2">
      <c r="A204" s="40">
        <v>581000</v>
      </c>
      <c r="B204" s="64" t="s">
        <v>154</v>
      </c>
      <c r="C204" s="35">
        <f t="shared" si="102"/>
        <v>465000</v>
      </c>
    </row>
    <row r="205" spans="1:3" s="50" customFormat="1" ht="19.5" x14ac:dyDescent="0.2">
      <c r="A205" s="30">
        <v>581200</v>
      </c>
      <c r="B205" s="98" t="s">
        <v>155</v>
      </c>
      <c r="C205" s="37">
        <v>465000</v>
      </c>
    </row>
    <row r="206" spans="1:3" s="128" customFormat="1" ht="18.75" customHeight="1" x14ac:dyDescent="0.2">
      <c r="A206" s="93"/>
      <c r="B206" s="94" t="s">
        <v>35</v>
      </c>
      <c r="C206" s="95">
        <f t="shared" ref="C206" si="103">C134+C184</f>
        <v>3175279500</v>
      </c>
    </row>
    <row r="207" spans="1:3" s="10" customFormat="1" x14ac:dyDescent="0.2">
      <c r="A207" s="36"/>
      <c r="B207" s="31"/>
      <c r="C207" s="37"/>
    </row>
    <row r="208" spans="1:3" s="10" customFormat="1" x14ac:dyDescent="0.2">
      <c r="A208" s="36"/>
      <c r="B208" s="31"/>
      <c r="C208" s="37"/>
    </row>
    <row r="209" spans="1:3" s="10" customFormat="1" x14ac:dyDescent="0.2">
      <c r="A209" s="1" t="s">
        <v>19</v>
      </c>
      <c r="B209" s="31"/>
      <c r="C209" s="37"/>
    </row>
    <row r="210" spans="1:3" s="10" customFormat="1" x14ac:dyDescent="0.2">
      <c r="A210" s="36"/>
      <c r="B210" s="31"/>
      <c r="C210" s="37"/>
    </row>
    <row r="211" spans="1:3" ht="56.25" x14ac:dyDescent="0.2">
      <c r="A211" s="86" t="s">
        <v>42</v>
      </c>
      <c r="B211" s="86" t="s">
        <v>45</v>
      </c>
      <c r="C211" s="9" t="s">
        <v>55</v>
      </c>
    </row>
    <row r="212" spans="1:3" x14ac:dyDescent="0.2">
      <c r="A212" s="87">
        <v>1</v>
      </c>
      <c r="B212" s="87">
        <v>2</v>
      </c>
      <c r="C212" s="13">
        <v>3</v>
      </c>
    </row>
    <row r="213" spans="1:3" s="128" customFormat="1" x14ac:dyDescent="0.2">
      <c r="A213" s="129"/>
      <c r="B213" s="130" t="s">
        <v>20</v>
      </c>
      <c r="C213" s="131">
        <f t="shared" ref="C213" si="104">C214+C228+C239</f>
        <v>326647100</v>
      </c>
    </row>
    <row r="214" spans="1:3" s="10" customFormat="1" x14ac:dyDescent="0.2">
      <c r="A214" s="45"/>
      <c r="B214" s="16" t="s">
        <v>36</v>
      </c>
      <c r="C214" s="21">
        <f t="shared" ref="C214" si="105">C215-C220</f>
        <v>81493300</v>
      </c>
    </row>
    <row r="215" spans="1:3" s="10" customFormat="1" x14ac:dyDescent="0.2">
      <c r="A215" s="32">
        <v>910000</v>
      </c>
      <c r="B215" s="16" t="s">
        <v>156</v>
      </c>
      <c r="C215" s="21">
        <f t="shared" ref="C215" si="106">C216+C218</f>
        <v>82244300</v>
      </c>
    </row>
    <row r="216" spans="1:3" s="10" customFormat="1" ht="19.5" x14ac:dyDescent="0.2">
      <c r="A216" s="33">
        <v>911000</v>
      </c>
      <c r="B216" s="38" t="s">
        <v>106</v>
      </c>
      <c r="C216" s="35">
        <f t="shared" ref="C216" si="107">SUM(C217:C217)</f>
        <v>74857500</v>
      </c>
    </row>
    <row r="217" spans="1:3" s="10" customFormat="1" x14ac:dyDescent="0.2">
      <c r="A217" s="36">
        <v>911400</v>
      </c>
      <c r="B217" s="31" t="s">
        <v>157</v>
      </c>
      <c r="C217" s="37">
        <v>74857500</v>
      </c>
    </row>
    <row r="218" spans="1:3" s="41" customFormat="1" ht="19.5" x14ac:dyDescent="0.2">
      <c r="A218" s="33">
        <v>918000</v>
      </c>
      <c r="B218" s="38" t="s">
        <v>107</v>
      </c>
      <c r="C218" s="35">
        <f t="shared" ref="C218" si="108">C219</f>
        <v>7386800</v>
      </c>
    </row>
    <row r="219" spans="1:3" s="10" customFormat="1" ht="18.75" customHeight="1" x14ac:dyDescent="0.2">
      <c r="A219" s="36">
        <v>918100</v>
      </c>
      <c r="B219" s="31" t="s">
        <v>158</v>
      </c>
      <c r="C219" s="37">
        <v>7386800</v>
      </c>
    </row>
    <row r="220" spans="1:3" s="41" customFormat="1" ht="19.5" x14ac:dyDescent="0.2">
      <c r="A220" s="33">
        <v>610000</v>
      </c>
      <c r="B220" s="38" t="s">
        <v>159</v>
      </c>
      <c r="C220" s="35">
        <f t="shared" ref="C220" si="109">C221+C225</f>
        <v>751000</v>
      </c>
    </row>
    <row r="221" spans="1:3" s="41" customFormat="1" ht="19.5" x14ac:dyDescent="0.2">
      <c r="A221" s="33">
        <v>611000</v>
      </c>
      <c r="B221" s="38" t="s">
        <v>109</v>
      </c>
      <c r="C221" s="35">
        <f t="shared" ref="C221" si="110">SUM(C222:C224)</f>
        <v>1000</v>
      </c>
    </row>
    <row r="222" spans="1:3" s="10" customFormat="1" x14ac:dyDescent="0.2">
      <c r="A222" s="127">
        <v>611100</v>
      </c>
      <c r="B222" s="31" t="s">
        <v>160</v>
      </c>
      <c r="C222" s="37">
        <v>1000</v>
      </c>
    </row>
    <row r="223" spans="1:3" s="10" customFormat="1" x14ac:dyDescent="0.2">
      <c r="A223" s="127">
        <v>611200</v>
      </c>
      <c r="B223" s="31" t="s">
        <v>208</v>
      </c>
      <c r="C223" s="37">
        <v>0</v>
      </c>
    </row>
    <row r="224" spans="1:3" s="4" customFormat="1" x14ac:dyDescent="0.2">
      <c r="A224" s="30">
        <v>611400</v>
      </c>
      <c r="B224" s="31" t="s">
        <v>161</v>
      </c>
      <c r="C224" s="37">
        <v>0</v>
      </c>
    </row>
    <row r="225" spans="1:3" s="50" customFormat="1" ht="19.5" x14ac:dyDescent="0.2">
      <c r="A225" s="132">
        <v>618000</v>
      </c>
      <c r="B225" s="132" t="s">
        <v>110</v>
      </c>
      <c r="C225" s="35">
        <f t="shared" ref="C225" si="111">C226+C227</f>
        <v>750000</v>
      </c>
    </row>
    <row r="226" spans="1:3" s="4" customFormat="1" x14ac:dyDescent="0.2">
      <c r="A226" s="30">
        <v>618100</v>
      </c>
      <c r="B226" s="31" t="s">
        <v>162</v>
      </c>
      <c r="C226" s="37">
        <v>750000</v>
      </c>
    </row>
    <row r="227" spans="1:3" s="4" customFormat="1" x14ac:dyDescent="0.2">
      <c r="A227" s="30">
        <v>618200</v>
      </c>
      <c r="B227" s="31" t="s">
        <v>163</v>
      </c>
      <c r="C227" s="37">
        <v>0</v>
      </c>
    </row>
    <row r="228" spans="1:3" s="10" customFormat="1" x14ac:dyDescent="0.2">
      <c r="A228" s="36"/>
      <c r="B228" s="104" t="s">
        <v>15</v>
      </c>
      <c r="C228" s="21">
        <f t="shared" ref="C228" si="112">C229-C233</f>
        <v>278713100</v>
      </c>
    </row>
    <row r="229" spans="1:3" s="10" customFormat="1" x14ac:dyDescent="0.2">
      <c r="A229" s="32">
        <v>920000</v>
      </c>
      <c r="B229" s="104" t="s">
        <v>164</v>
      </c>
      <c r="C229" s="21">
        <f t="shared" ref="C229" si="113">C230</f>
        <v>845748800</v>
      </c>
    </row>
    <row r="230" spans="1:3" s="10" customFormat="1" ht="19.5" x14ac:dyDescent="0.2">
      <c r="A230" s="33">
        <v>921000</v>
      </c>
      <c r="B230" s="116" t="s">
        <v>112</v>
      </c>
      <c r="C230" s="35">
        <f t="shared" ref="C230" si="114">SUM(C231:C232)</f>
        <v>845748800</v>
      </c>
    </row>
    <row r="231" spans="1:3" s="10" customFormat="1" x14ac:dyDescent="0.2">
      <c r="A231" s="36">
        <v>921100</v>
      </c>
      <c r="B231" s="114" t="s">
        <v>165</v>
      </c>
      <c r="C231" s="37">
        <v>752098700</v>
      </c>
    </row>
    <row r="232" spans="1:3" s="10" customFormat="1" x14ac:dyDescent="0.2">
      <c r="A232" s="36">
        <v>921200</v>
      </c>
      <c r="B232" s="114" t="s">
        <v>166</v>
      </c>
      <c r="C232" s="37">
        <v>93650100</v>
      </c>
    </row>
    <row r="233" spans="1:3" s="41" customFormat="1" ht="19.5" x14ac:dyDescent="0.2">
      <c r="A233" s="40">
        <v>620000</v>
      </c>
      <c r="B233" s="38" t="s">
        <v>167</v>
      </c>
      <c r="C233" s="35">
        <f t="shared" ref="C233" si="115">C234</f>
        <v>567035700</v>
      </c>
    </row>
    <row r="234" spans="1:3" s="41" customFormat="1" ht="19.5" x14ac:dyDescent="0.2">
      <c r="A234" s="40">
        <v>621000</v>
      </c>
      <c r="B234" s="38" t="s">
        <v>114</v>
      </c>
      <c r="C234" s="35">
        <f t="shared" ref="C234" si="116">SUM(C235:C238)</f>
        <v>567035700</v>
      </c>
    </row>
    <row r="235" spans="1:3" s="4" customFormat="1" x14ac:dyDescent="0.2">
      <c r="A235" s="30">
        <v>621100</v>
      </c>
      <c r="B235" s="31" t="s">
        <v>168</v>
      </c>
      <c r="C235" s="37">
        <v>298076300</v>
      </c>
    </row>
    <row r="236" spans="1:3" s="4" customFormat="1" x14ac:dyDescent="0.2">
      <c r="A236" s="30">
        <v>621300</v>
      </c>
      <c r="B236" s="31" t="s">
        <v>169</v>
      </c>
      <c r="C236" s="37">
        <v>58859600</v>
      </c>
    </row>
    <row r="237" spans="1:3" s="4" customFormat="1" x14ac:dyDescent="0.2">
      <c r="A237" s="30">
        <v>621400</v>
      </c>
      <c r="B237" s="31" t="s">
        <v>170</v>
      </c>
      <c r="C237" s="37">
        <v>198924700</v>
      </c>
    </row>
    <row r="238" spans="1:3" s="4" customFormat="1" x14ac:dyDescent="0.2">
      <c r="A238" s="30">
        <v>621900</v>
      </c>
      <c r="B238" s="31" t="s">
        <v>171</v>
      </c>
      <c r="C238" s="37">
        <v>11175100</v>
      </c>
    </row>
    <row r="239" spans="1:3" s="80" customFormat="1" x14ac:dyDescent="0.2">
      <c r="A239" s="20"/>
      <c r="B239" s="104" t="s">
        <v>37</v>
      </c>
      <c r="C239" s="21">
        <f t="shared" ref="C239" si="117">C240-C247</f>
        <v>-33559300</v>
      </c>
    </row>
    <row r="240" spans="1:3" s="10" customFormat="1" ht="19.5" x14ac:dyDescent="0.2">
      <c r="A240" s="32">
        <v>930000</v>
      </c>
      <c r="B240" s="104" t="s">
        <v>172</v>
      </c>
      <c r="C240" s="35">
        <f t="shared" ref="C240" si="118">C241+C244</f>
        <v>18374500</v>
      </c>
    </row>
    <row r="241" spans="1:3" s="41" customFormat="1" ht="19.5" x14ac:dyDescent="0.2">
      <c r="A241" s="33">
        <v>931000</v>
      </c>
      <c r="B241" s="116" t="s">
        <v>116</v>
      </c>
      <c r="C241" s="35">
        <f t="shared" ref="C241" si="119">SUM(C242:C243)</f>
        <v>500000</v>
      </c>
    </row>
    <row r="242" spans="1:3" x14ac:dyDescent="0.2">
      <c r="A242" s="36">
        <v>931100</v>
      </c>
      <c r="B242" s="114" t="s">
        <v>173</v>
      </c>
      <c r="C242" s="92">
        <v>0</v>
      </c>
    </row>
    <row r="243" spans="1:3" x14ac:dyDescent="0.2">
      <c r="A243" s="36">
        <v>931900</v>
      </c>
      <c r="B243" s="114" t="s">
        <v>116</v>
      </c>
      <c r="C243" s="92">
        <v>500000</v>
      </c>
    </row>
    <row r="244" spans="1:3" s="134" customFormat="1" ht="18.75" customHeight="1" x14ac:dyDescent="0.2">
      <c r="A244" s="33">
        <v>938000</v>
      </c>
      <c r="B244" s="116" t="s">
        <v>117</v>
      </c>
      <c r="C244" s="133">
        <f t="shared" ref="C244" si="120">C245+C246</f>
        <v>17874500</v>
      </c>
    </row>
    <row r="245" spans="1:3" x14ac:dyDescent="0.2">
      <c r="A245" s="36">
        <v>938100</v>
      </c>
      <c r="B245" s="114" t="s">
        <v>174</v>
      </c>
      <c r="C245" s="92">
        <v>17874500</v>
      </c>
    </row>
    <row r="246" spans="1:3" x14ac:dyDescent="0.2">
      <c r="A246" s="36">
        <v>938200</v>
      </c>
      <c r="B246" s="114" t="s">
        <v>175</v>
      </c>
      <c r="C246" s="92">
        <v>0</v>
      </c>
    </row>
    <row r="247" spans="1:3" s="134" customFormat="1" ht="19.5" x14ac:dyDescent="0.2">
      <c r="A247" s="40">
        <v>630000</v>
      </c>
      <c r="B247" s="38" t="s">
        <v>176</v>
      </c>
      <c r="C247" s="133">
        <f t="shared" ref="C247" si="121">C248+C253</f>
        <v>51933800</v>
      </c>
    </row>
    <row r="248" spans="1:3" s="134" customFormat="1" ht="19.5" x14ac:dyDescent="0.2">
      <c r="A248" s="40">
        <v>631000</v>
      </c>
      <c r="B248" s="38" t="s">
        <v>177</v>
      </c>
      <c r="C248" s="133">
        <f t="shared" ref="C248" si="122">SUM(C249:C252)</f>
        <v>32171900</v>
      </c>
    </row>
    <row r="249" spans="1:3" x14ac:dyDescent="0.2">
      <c r="A249" s="30">
        <v>631100</v>
      </c>
      <c r="B249" s="31" t="s">
        <v>178</v>
      </c>
      <c r="C249" s="92">
        <v>583800</v>
      </c>
    </row>
    <row r="250" spans="1:3" x14ac:dyDescent="0.2">
      <c r="A250" s="30">
        <v>631200</v>
      </c>
      <c r="B250" s="31" t="s">
        <v>179</v>
      </c>
      <c r="C250" s="92">
        <v>5000</v>
      </c>
    </row>
    <row r="251" spans="1:3" x14ac:dyDescent="0.2">
      <c r="A251" s="30">
        <v>631300</v>
      </c>
      <c r="B251" s="31" t="s">
        <v>180</v>
      </c>
      <c r="C251" s="92">
        <v>1627000</v>
      </c>
    </row>
    <row r="252" spans="1:3" x14ac:dyDescent="0.2">
      <c r="A252" s="30">
        <v>631900</v>
      </c>
      <c r="B252" s="31" t="s">
        <v>119</v>
      </c>
      <c r="C252" s="92">
        <v>29956100</v>
      </c>
    </row>
    <row r="253" spans="1:3" s="134" customFormat="1" ht="19.5" x14ac:dyDescent="0.2">
      <c r="A253" s="40">
        <v>638000</v>
      </c>
      <c r="B253" s="64" t="s">
        <v>120</v>
      </c>
      <c r="C253" s="133">
        <f t="shared" ref="C253" si="123">C254+C255</f>
        <v>19761900</v>
      </c>
    </row>
    <row r="254" spans="1:3" x14ac:dyDescent="0.2">
      <c r="A254" s="30">
        <v>638100</v>
      </c>
      <c r="B254" s="98" t="s">
        <v>181</v>
      </c>
      <c r="C254" s="92">
        <v>19661900</v>
      </c>
    </row>
    <row r="255" spans="1:3" x14ac:dyDescent="0.2">
      <c r="A255" s="135">
        <v>638200</v>
      </c>
      <c r="B255" s="84" t="s">
        <v>182</v>
      </c>
      <c r="C255" s="92">
        <v>100000</v>
      </c>
    </row>
    <row r="258" spans="1:3" ht="43.5" customHeight="1" x14ac:dyDescent="0.2">
      <c r="A258" s="138" t="s">
        <v>38</v>
      </c>
      <c r="B258" s="138"/>
      <c r="C258" s="138"/>
    </row>
    <row r="259" spans="1:3" x14ac:dyDescent="0.2">
      <c r="A259" s="36"/>
      <c r="B259" s="31"/>
      <c r="C259" s="37"/>
    </row>
    <row r="260" spans="1:3" ht="56.25" x14ac:dyDescent="0.2">
      <c r="A260" s="136" t="s">
        <v>42</v>
      </c>
      <c r="B260" s="136" t="s">
        <v>45</v>
      </c>
      <c r="C260" s="9" t="s">
        <v>55</v>
      </c>
    </row>
    <row r="261" spans="1:3" x14ac:dyDescent="0.2">
      <c r="A261" s="136">
        <v>1</v>
      </c>
      <c r="B261" s="136">
        <v>2</v>
      </c>
      <c r="C261" s="13">
        <v>3</v>
      </c>
    </row>
    <row r="262" spans="1:3" x14ac:dyDescent="0.2">
      <c r="A262" s="45" t="s">
        <v>5</v>
      </c>
      <c r="B262" s="31" t="s">
        <v>209</v>
      </c>
      <c r="C262" s="37">
        <v>449990775</v>
      </c>
    </row>
    <row r="263" spans="1:3" x14ac:dyDescent="0.2">
      <c r="A263" s="45" t="s">
        <v>6</v>
      </c>
      <c r="B263" s="31" t="s">
        <v>40</v>
      </c>
      <c r="C263" s="37">
        <v>0</v>
      </c>
    </row>
    <row r="264" spans="1:3" x14ac:dyDescent="0.2">
      <c r="A264" s="137" t="s">
        <v>7</v>
      </c>
      <c r="B264" s="31" t="s">
        <v>65</v>
      </c>
      <c r="C264" s="37">
        <v>309973725</v>
      </c>
    </row>
    <row r="265" spans="1:3" x14ac:dyDescent="0.2">
      <c r="A265" s="137" t="s">
        <v>8</v>
      </c>
      <c r="B265" s="31" t="s">
        <v>47</v>
      </c>
      <c r="C265" s="37">
        <v>160157600</v>
      </c>
    </row>
    <row r="266" spans="1:3" x14ac:dyDescent="0.2">
      <c r="A266" s="137" t="s">
        <v>9</v>
      </c>
      <c r="B266" s="31" t="s">
        <v>210</v>
      </c>
      <c r="C266" s="37">
        <v>2860000</v>
      </c>
    </row>
    <row r="267" spans="1:3" x14ac:dyDescent="0.2">
      <c r="A267" s="137" t="s">
        <v>10</v>
      </c>
      <c r="B267" s="31" t="s">
        <v>190</v>
      </c>
      <c r="C267" s="37">
        <v>92333100</v>
      </c>
    </row>
    <row r="268" spans="1:3" x14ac:dyDescent="0.2">
      <c r="A268" s="137" t="s">
        <v>11</v>
      </c>
      <c r="B268" s="31" t="s">
        <v>54</v>
      </c>
      <c r="C268" s="37">
        <v>184580620</v>
      </c>
    </row>
    <row r="269" spans="1:3" x14ac:dyDescent="0.2">
      <c r="A269" s="137" t="s">
        <v>12</v>
      </c>
      <c r="B269" s="31" t="s">
        <v>183</v>
      </c>
      <c r="C269" s="37">
        <v>24880400</v>
      </c>
    </row>
    <row r="270" spans="1:3" x14ac:dyDescent="0.2">
      <c r="A270" s="137" t="s">
        <v>13</v>
      </c>
      <c r="B270" s="31" t="s">
        <v>41</v>
      </c>
      <c r="C270" s="37">
        <v>423667700</v>
      </c>
    </row>
    <row r="271" spans="1:3" x14ac:dyDescent="0.2">
      <c r="A271" s="137">
        <v>10</v>
      </c>
      <c r="B271" s="31" t="s">
        <v>211</v>
      </c>
      <c r="C271" s="37">
        <v>1519388780</v>
      </c>
    </row>
    <row r="272" spans="1:3" x14ac:dyDescent="0.2">
      <c r="A272" s="129"/>
      <c r="B272" s="130" t="s">
        <v>16</v>
      </c>
      <c r="C272" s="131">
        <f>SUM(C262:C271)</f>
        <v>3167832700</v>
      </c>
    </row>
    <row r="274" spans="3:3" x14ac:dyDescent="0.2">
      <c r="C274" s="85"/>
    </row>
  </sheetData>
  <mergeCells count="1">
    <mergeCell ref="A258:C258"/>
  </mergeCells>
  <printOptions horizontalCentered="1"/>
  <pageMargins left="0" right="0" top="0" bottom="0" header="0" footer="0"/>
  <pageSetup paperSize="9" scale="52" firstPageNumber="4" orientation="portrait" useFirstPageNumber="1" r:id="rId1"/>
  <headerFooter>
    <oddFooter>&amp;C&amp;P</oddFooter>
  </headerFooter>
  <rowBreaks count="5" manualBreakCount="5">
    <brk id="66" max="4" man="1"/>
    <brk id="128" max="16383" man="1"/>
    <brk id="182" max="16383" man="1"/>
    <brk id="207" max="16383" man="1"/>
    <brk id="256" max="16383" man="1"/>
  </rowBreaks>
  <ignoredErrors>
    <ignoredError sqref="C2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22"/>
  <sheetViews>
    <sheetView view="pageBreakPreview" zoomScale="75" zoomScaleNormal="75" zoomScaleSheetLayoutView="75" workbookViewId="0">
      <pane xSplit="2" ySplit="4" topLeftCell="C5" activePane="bottomRight" state="frozen"/>
      <selection activeCell="J95" sqref="J95"/>
      <selection pane="topRight" activeCell="J95" sqref="J95"/>
      <selection pane="bottomLeft" activeCell="J95" sqref="J95"/>
      <selection pane="bottomRight" activeCell="C12" sqref="C12"/>
    </sheetView>
  </sheetViews>
  <sheetFormatPr defaultColWidth="9.140625" defaultRowHeight="18.75" x14ac:dyDescent="0.2"/>
  <cols>
    <col min="1" max="1" width="15.85546875" style="30" customWidth="1"/>
    <col min="2" max="2" width="110.5703125" style="23" customWidth="1"/>
    <col min="3" max="3" width="22.7109375" style="3" customWidth="1"/>
    <col min="4" max="16384" width="9.140625" style="10"/>
  </cols>
  <sheetData>
    <row r="1" spans="1:3" s="4" customFormat="1" x14ac:dyDescent="0.2">
      <c r="A1" s="1" t="s">
        <v>212</v>
      </c>
      <c r="B1" s="2"/>
      <c r="C1" s="3"/>
    </row>
    <row r="2" spans="1:3" s="4" customFormat="1" x14ac:dyDescent="0.2">
      <c r="A2" s="5"/>
      <c r="B2" s="6"/>
      <c r="C2" s="7"/>
    </row>
    <row r="3" spans="1:3" ht="110.25" customHeight="1" x14ac:dyDescent="0.2">
      <c r="A3" s="8" t="s">
        <v>42</v>
      </c>
      <c r="B3" s="8" t="s">
        <v>45</v>
      </c>
      <c r="C3" s="9" t="s">
        <v>55</v>
      </c>
    </row>
    <row r="4" spans="1:3" s="14" customFormat="1" ht="17.25" customHeight="1" x14ac:dyDescent="0.2">
      <c r="A4" s="11">
        <v>1</v>
      </c>
      <c r="B4" s="12">
        <v>2</v>
      </c>
      <c r="C4" s="13">
        <v>3</v>
      </c>
    </row>
    <row r="5" spans="1:3" ht="18.75" customHeight="1" x14ac:dyDescent="0.2">
      <c r="A5" s="19"/>
      <c r="B5" s="20"/>
      <c r="C5" s="21"/>
    </row>
    <row r="6" spans="1:3" ht="19.5" x14ac:dyDescent="0.2">
      <c r="A6" s="22"/>
      <c r="C6" s="24"/>
    </row>
    <row r="7" spans="1:3" x14ac:dyDescent="0.2">
      <c r="A7" s="25" t="s">
        <v>213</v>
      </c>
      <c r="B7" s="16"/>
      <c r="C7" s="24"/>
    </row>
    <row r="8" spans="1:3" ht="19.5" x14ac:dyDescent="0.2">
      <c r="A8" s="26"/>
      <c r="B8" s="27" t="s">
        <v>2</v>
      </c>
      <c r="C8" s="24"/>
    </row>
    <row r="9" spans="1:3" s="18" customFormat="1" x14ac:dyDescent="0.2">
      <c r="A9" s="28"/>
      <c r="B9" s="16"/>
      <c r="C9" s="29"/>
    </row>
    <row r="10" spans="1:3" x14ac:dyDescent="0.2">
      <c r="A10" s="28"/>
      <c r="B10" s="16"/>
      <c r="C10" s="24"/>
    </row>
    <row r="11" spans="1:3" s="4" customFormat="1" x14ac:dyDescent="0.2">
      <c r="A11" s="30" t="s">
        <v>506</v>
      </c>
      <c r="B11" s="31"/>
      <c r="C11" s="24"/>
    </row>
    <row r="12" spans="1:3" s="4" customFormat="1" x14ac:dyDescent="0.2">
      <c r="A12" s="30" t="s">
        <v>217</v>
      </c>
      <c r="B12" s="31"/>
      <c r="C12" s="24"/>
    </row>
    <row r="13" spans="1:3" s="4" customFormat="1" x14ac:dyDescent="0.2">
      <c r="A13" s="30" t="s">
        <v>294</v>
      </c>
      <c r="B13" s="31"/>
      <c r="C13" s="24"/>
    </row>
    <row r="14" spans="1:3" s="4" customFormat="1" x14ac:dyDescent="0.2">
      <c r="A14" s="30" t="s">
        <v>507</v>
      </c>
      <c r="B14" s="31"/>
      <c r="C14" s="24"/>
    </row>
    <row r="15" spans="1:3" s="4" customFormat="1" x14ac:dyDescent="0.2">
      <c r="A15" s="30"/>
      <c r="B15" s="32"/>
      <c r="C15" s="17"/>
    </row>
    <row r="16" spans="1:3" ht="19.5" x14ac:dyDescent="0.2">
      <c r="A16" s="33">
        <v>410000</v>
      </c>
      <c r="B16" s="34" t="s">
        <v>83</v>
      </c>
      <c r="C16" s="35">
        <f>C17+C22+C41</f>
        <v>9600700</v>
      </c>
    </row>
    <row r="17" spans="1:3" ht="19.5" x14ac:dyDescent="0.2">
      <c r="A17" s="33">
        <v>411000</v>
      </c>
      <c r="B17" s="34" t="s">
        <v>186</v>
      </c>
      <c r="C17" s="35">
        <f>SUM(C18:C21)</f>
        <v>2780000</v>
      </c>
    </row>
    <row r="18" spans="1:3" x14ac:dyDescent="0.2">
      <c r="A18" s="36">
        <v>411100</v>
      </c>
      <c r="B18" s="31" t="s">
        <v>84</v>
      </c>
      <c r="C18" s="37">
        <v>2650000</v>
      </c>
    </row>
    <row r="19" spans="1:3" x14ac:dyDescent="0.2">
      <c r="A19" s="36">
        <v>411200</v>
      </c>
      <c r="B19" s="31" t="s">
        <v>199</v>
      </c>
      <c r="C19" s="37">
        <v>90000</v>
      </c>
    </row>
    <row r="20" spans="1:3" ht="37.5" x14ac:dyDescent="0.2">
      <c r="A20" s="36">
        <v>411300</v>
      </c>
      <c r="B20" s="31" t="s">
        <v>85</v>
      </c>
      <c r="C20" s="37">
        <v>15000</v>
      </c>
    </row>
    <row r="21" spans="1:3" x14ac:dyDescent="0.2">
      <c r="A21" s="36">
        <v>411400</v>
      </c>
      <c r="B21" s="31" t="s">
        <v>86</v>
      </c>
      <c r="C21" s="37">
        <v>25000</v>
      </c>
    </row>
    <row r="22" spans="1:3" ht="18.75" customHeight="1" x14ac:dyDescent="0.2">
      <c r="A22" s="33">
        <v>412000</v>
      </c>
      <c r="B22" s="38" t="s">
        <v>191</v>
      </c>
      <c r="C22" s="35">
        <f>SUM(C23:C40)</f>
        <v>6820700</v>
      </c>
    </row>
    <row r="23" spans="1:3" x14ac:dyDescent="0.2">
      <c r="A23" s="36">
        <v>412100</v>
      </c>
      <c r="B23" s="39" t="s">
        <v>87</v>
      </c>
      <c r="C23" s="37">
        <v>47000</v>
      </c>
    </row>
    <row r="24" spans="1:3" x14ac:dyDescent="0.2">
      <c r="A24" s="36">
        <v>412200</v>
      </c>
      <c r="B24" s="31" t="s">
        <v>200</v>
      </c>
      <c r="C24" s="37">
        <v>300000</v>
      </c>
    </row>
    <row r="25" spans="1:3" x14ac:dyDescent="0.2">
      <c r="A25" s="36">
        <v>412300</v>
      </c>
      <c r="B25" s="31" t="s">
        <v>88</v>
      </c>
      <c r="C25" s="37">
        <v>100000</v>
      </c>
    </row>
    <row r="26" spans="1:3" x14ac:dyDescent="0.2">
      <c r="A26" s="36">
        <v>412400</v>
      </c>
      <c r="B26" s="31" t="s">
        <v>89</v>
      </c>
      <c r="C26" s="37">
        <v>10000</v>
      </c>
    </row>
    <row r="27" spans="1:3" x14ac:dyDescent="0.2">
      <c r="A27" s="36">
        <v>412500</v>
      </c>
      <c r="B27" s="31" t="s">
        <v>90</v>
      </c>
      <c r="C27" s="37">
        <v>230000</v>
      </c>
    </row>
    <row r="28" spans="1:3" x14ac:dyDescent="0.2">
      <c r="A28" s="36">
        <v>412600</v>
      </c>
      <c r="B28" s="31" t="s">
        <v>201</v>
      </c>
      <c r="C28" s="37">
        <v>230000</v>
      </c>
    </row>
    <row r="29" spans="1:3" x14ac:dyDescent="0.2">
      <c r="A29" s="36">
        <v>412700</v>
      </c>
      <c r="B29" s="31" t="s">
        <v>188</v>
      </c>
      <c r="C29" s="37">
        <v>189200</v>
      </c>
    </row>
    <row r="30" spans="1:3" x14ac:dyDescent="0.2">
      <c r="A30" s="36">
        <v>412800</v>
      </c>
      <c r="B30" s="39" t="s">
        <v>202</v>
      </c>
      <c r="C30" s="37">
        <v>18000</v>
      </c>
    </row>
    <row r="31" spans="1:3" x14ac:dyDescent="0.2">
      <c r="A31" s="36">
        <v>412900</v>
      </c>
      <c r="B31" s="39" t="s">
        <v>508</v>
      </c>
      <c r="C31" s="37">
        <v>0</v>
      </c>
    </row>
    <row r="32" spans="1:3" x14ac:dyDescent="0.2">
      <c r="A32" s="36">
        <v>412900</v>
      </c>
      <c r="B32" s="39" t="s">
        <v>277</v>
      </c>
      <c r="C32" s="37">
        <v>410000</v>
      </c>
    </row>
    <row r="33" spans="1:3" x14ac:dyDescent="0.2">
      <c r="A33" s="36">
        <v>412900</v>
      </c>
      <c r="B33" s="39" t="s">
        <v>295</v>
      </c>
      <c r="C33" s="37">
        <v>130000</v>
      </c>
    </row>
    <row r="34" spans="1:3" x14ac:dyDescent="0.2">
      <c r="A34" s="36">
        <v>412900</v>
      </c>
      <c r="B34" s="39" t="s">
        <v>296</v>
      </c>
      <c r="C34" s="37">
        <v>17500</v>
      </c>
    </row>
    <row r="35" spans="1:3" x14ac:dyDescent="0.2">
      <c r="A35" s="36">
        <v>412900</v>
      </c>
      <c r="B35" s="39" t="s">
        <v>297</v>
      </c>
      <c r="C35" s="37">
        <v>6000</v>
      </c>
    </row>
    <row r="36" spans="1:3" x14ac:dyDescent="0.2">
      <c r="A36" s="36">
        <v>412900</v>
      </c>
      <c r="B36" s="39" t="s">
        <v>278</v>
      </c>
      <c r="C36" s="37">
        <v>131000</v>
      </c>
    </row>
    <row r="37" spans="1:3" x14ac:dyDescent="0.2">
      <c r="A37" s="36">
        <v>412900</v>
      </c>
      <c r="B37" s="31" t="s">
        <v>279</v>
      </c>
      <c r="C37" s="37">
        <v>6000</v>
      </c>
    </row>
    <row r="38" spans="1:3" x14ac:dyDescent="0.2">
      <c r="A38" s="36">
        <v>412900</v>
      </c>
      <c r="B38" s="31" t="s">
        <v>509</v>
      </c>
      <c r="C38" s="37">
        <v>2533000</v>
      </c>
    </row>
    <row r="39" spans="1:3" x14ac:dyDescent="0.2">
      <c r="A39" s="36">
        <v>412900</v>
      </c>
      <c r="B39" s="31" t="s">
        <v>510</v>
      </c>
      <c r="C39" s="37">
        <v>1963000</v>
      </c>
    </row>
    <row r="40" spans="1:3" x14ac:dyDescent="0.2">
      <c r="A40" s="36">
        <v>412900</v>
      </c>
      <c r="B40" s="31" t="s">
        <v>511</v>
      </c>
      <c r="C40" s="37">
        <v>500000</v>
      </c>
    </row>
    <row r="41" spans="1:3" s="41" customFormat="1" ht="19.5" x14ac:dyDescent="0.2">
      <c r="A41" s="40">
        <v>419000</v>
      </c>
      <c r="B41" s="38" t="s">
        <v>196</v>
      </c>
      <c r="C41" s="35">
        <f t="shared" ref="C41" si="0">C42</f>
        <v>0</v>
      </c>
    </row>
    <row r="42" spans="1:3" x14ac:dyDescent="0.2">
      <c r="A42" s="30">
        <v>419100</v>
      </c>
      <c r="B42" s="31" t="s">
        <v>196</v>
      </c>
      <c r="C42" s="37">
        <v>0</v>
      </c>
    </row>
    <row r="43" spans="1:3" ht="18.75" customHeight="1" x14ac:dyDescent="0.2">
      <c r="A43" s="33">
        <v>510000</v>
      </c>
      <c r="B43" s="38" t="s">
        <v>140</v>
      </c>
      <c r="C43" s="35">
        <f>C44+C47</f>
        <v>549000</v>
      </c>
    </row>
    <row r="44" spans="1:3" ht="19.5" x14ac:dyDescent="0.2">
      <c r="A44" s="33">
        <v>511000</v>
      </c>
      <c r="B44" s="38" t="s">
        <v>141</v>
      </c>
      <c r="C44" s="35">
        <f>SUM(C45:C46)</f>
        <v>454000</v>
      </c>
    </row>
    <row r="45" spans="1:3" x14ac:dyDescent="0.2">
      <c r="A45" s="36">
        <v>511200</v>
      </c>
      <c r="B45" s="31" t="s">
        <v>143</v>
      </c>
      <c r="C45" s="37">
        <v>174000</v>
      </c>
    </row>
    <row r="46" spans="1:3" x14ac:dyDescent="0.2">
      <c r="A46" s="36">
        <v>511300</v>
      </c>
      <c r="B46" s="31" t="s">
        <v>144</v>
      </c>
      <c r="C46" s="37">
        <v>280000</v>
      </c>
    </row>
    <row r="47" spans="1:3" ht="19.5" x14ac:dyDescent="0.2">
      <c r="A47" s="33">
        <v>516000</v>
      </c>
      <c r="B47" s="38" t="s">
        <v>151</v>
      </c>
      <c r="C47" s="35">
        <f t="shared" ref="C47" si="1">C48</f>
        <v>95000</v>
      </c>
    </row>
    <row r="48" spans="1:3" x14ac:dyDescent="0.2">
      <c r="A48" s="36">
        <v>516100</v>
      </c>
      <c r="B48" s="31" t="s">
        <v>151</v>
      </c>
      <c r="C48" s="37">
        <v>95000</v>
      </c>
    </row>
    <row r="49" spans="1:3" s="41" customFormat="1" ht="19.5" x14ac:dyDescent="0.2">
      <c r="A49" s="33">
        <v>630000</v>
      </c>
      <c r="B49" s="38" t="s">
        <v>176</v>
      </c>
      <c r="C49" s="35">
        <f t="shared" ref="C49" si="2">C50</f>
        <v>35000</v>
      </c>
    </row>
    <row r="50" spans="1:3" s="41" customFormat="1" ht="19.5" x14ac:dyDescent="0.2">
      <c r="A50" s="33">
        <v>638000</v>
      </c>
      <c r="B50" s="38" t="s">
        <v>120</v>
      </c>
      <c r="C50" s="35">
        <f t="shared" ref="C50" si="3">C51</f>
        <v>35000</v>
      </c>
    </row>
    <row r="51" spans="1:3" x14ac:dyDescent="0.2">
      <c r="A51" s="36">
        <v>638100</v>
      </c>
      <c r="B51" s="31" t="s">
        <v>181</v>
      </c>
      <c r="C51" s="37">
        <v>35000</v>
      </c>
    </row>
    <row r="52" spans="1:3" x14ac:dyDescent="0.2">
      <c r="A52" s="42"/>
      <c r="B52" s="43" t="s">
        <v>214</v>
      </c>
      <c r="C52" s="44">
        <f>C16+C43+C49</f>
        <v>10184700</v>
      </c>
    </row>
    <row r="53" spans="1:3" s="4" customFormat="1" x14ac:dyDescent="0.2">
      <c r="A53" s="45"/>
      <c r="B53" s="46"/>
      <c r="C53" s="17"/>
    </row>
    <row r="54" spans="1:3" s="4" customFormat="1" x14ac:dyDescent="0.2">
      <c r="A54" s="28"/>
      <c r="B54" s="16"/>
      <c r="C54" s="47"/>
    </row>
    <row r="55" spans="1:3" s="4" customFormat="1" ht="19.5" x14ac:dyDescent="0.2">
      <c r="A55" s="30" t="s">
        <v>512</v>
      </c>
      <c r="B55" s="38"/>
      <c r="C55" s="47"/>
    </row>
    <row r="56" spans="1:3" s="4" customFormat="1" ht="19.5" x14ac:dyDescent="0.2">
      <c r="A56" s="30" t="s">
        <v>218</v>
      </c>
      <c r="B56" s="38"/>
      <c r="C56" s="47"/>
    </row>
    <row r="57" spans="1:3" s="4" customFormat="1" ht="19.5" x14ac:dyDescent="0.2">
      <c r="A57" s="30" t="s">
        <v>298</v>
      </c>
      <c r="B57" s="38"/>
      <c r="C57" s="47"/>
    </row>
    <row r="58" spans="1:3" s="4" customFormat="1" ht="19.5" x14ac:dyDescent="0.2">
      <c r="A58" s="30" t="s">
        <v>507</v>
      </c>
      <c r="B58" s="38"/>
      <c r="C58" s="47"/>
    </row>
    <row r="59" spans="1:3" s="4" customFormat="1" x14ac:dyDescent="0.2">
      <c r="A59" s="30"/>
      <c r="B59" s="32"/>
      <c r="C59" s="17"/>
    </row>
    <row r="60" spans="1:3" s="4" customFormat="1" ht="18.75" customHeight="1" x14ac:dyDescent="0.2">
      <c r="A60" s="40">
        <v>410000</v>
      </c>
      <c r="B60" s="34" t="s">
        <v>83</v>
      </c>
      <c r="C60" s="48">
        <f>C61+C66+C82+C85</f>
        <v>10084900</v>
      </c>
    </row>
    <row r="61" spans="1:3" s="4" customFormat="1" ht="19.5" x14ac:dyDescent="0.2">
      <c r="A61" s="40">
        <v>411000</v>
      </c>
      <c r="B61" s="34" t="s">
        <v>186</v>
      </c>
      <c r="C61" s="48">
        <f>SUM(C62:C65)</f>
        <v>7213000</v>
      </c>
    </row>
    <row r="62" spans="1:3" s="4" customFormat="1" x14ac:dyDescent="0.2">
      <c r="A62" s="30">
        <v>411100</v>
      </c>
      <c r="B62" s="31" t="s">
        <v>84</v>
      </c>
      <c r="C62" s="47">
        <v>6700000</v>
      </c>
    </row>
    <row r="63" spans="1:3" s="4" customFormat="1" x14ac:dyDescent="0.2">
      <c r="A63" s="30">
        <v>411200</v>
      </c>
      <c r="B63" s="31" t="s">
        <v>199</v>
      </c>
      <c r="C63" s="47">
        <v>450000</v>
      </c>
    </row>
    <row r="64" spans="1:3" s="4" customFormat="1" ht="37.5" x14ac:dyDescent="0.2">
      <c r="A64" s="30">
        <v>411300</v>
      </c>
      <c r="B64" s="31" t="s">
        <v>85</v>
      </c>
      <c r="C64" s="47">
        <v>27500</v>
      </c>
    </row>
    <row r="65" spans="1:3" s="4" customFormat="1" x14ac:dyDescent="0.2">
      <c r="A65" s="30">
        <v>411400</v>
      </c>
      <c r="B65" s="31" t="s">
        <v>86</v>
      </c>
      <c r="C65" s="47">
        <v>35500</v>
      </c>
    </row>
    <row r="66" spans="1:3" s="4" customFormat="1" ht="18.75" customHeight="1" x14ac:dyDescent="0.2">
      <c r="A66" s="40">
        <v>412000</v>
      </c>
      <c r="B66" s="38" t="s">
        <v>191</v>
      </c>
      <c r="C66" s="48">
        <f>SUM(C67:C81)</f>
        <v>2321900</v>
      </c>
    </row>
    <row r="67" spans="1:3" s="4" customFormat="1" x14ac:dyDescent="0.2">
      <c r="A67" s="49">
        <v>412100</v>
      </c>
      <c r="B67" s="31" t="s">
        <v>87</v>
      </c>
      <c r="C67" s="47">
        <v>0</v>
      </c>
    </row>
    <row r="68" spans="1:3" s="4" customFormat="1" x14ac:dyDescent="0.2">
      <c r="A68" s="30">
        <v>412200</v>
      </c>
      <c r="B68" s="31" t="s">
        <v>200</v>
      </c>
      <c r="C68" s="47">
        <v>146200</v>
      </c>
    </row>
    <row r="69" spans="1:3" s="4" customFormat="1" x14ac:dyDescent="0.2">
      <c r="A69" s="30">
        <v>412300</v>
      </c>
      <c r="B69" s="31" t="s">
        <v>88</v>
      </c>
      <c r="C69" s="47">
        <v>80000</v>
      </c>
    </row>
    <row r="70" spans="1:3" s="4" customFormat="1" x14ac:dyDescent="0.2">
      <c r="A70" s="30">
        <v>412500</v>
      </c>
      <c r="B70" s="31" t="s">
        <v>90</v>
      </c>
      <c r="C70" s="47">
        <v>100000</v>
      </c>
    </row>
    <row r="71" spans="1:3" s="4" customFormat="1" x14ac:dyDescent="0.2">
      <c r="A71" s="30">
        <v>412600</v>
      </c>
      <c r="B71" s="31" t="s">
        <v>201</v>
      </c>
      <c r="C71" s="47">
        <v>250000</v>
      </c>
    </row>
    <row r="72" spans="1:3" s="4" customFormat="1" x14ac:dyDescent="0.2">
      <c r="A72" s="30">
        <v>412600</v>
      </c>
      <c r="B72" s="31" t="s">
        <v>513</v>
      </c>
      <c r="C72" s="47">
        <v>250000</v>
      </c>
    </row>
    <row r="73" spans="1:3" s="4" customFormat="1" x14ac:dyDescent="0.2">
      <c r="A73" s="30">
        <v>412700</v>
      </c>
      <c r="B73" s="31" t="s">
        <v>188</v>
      </c>
      <c r="C73" s="47">
        <v>120000</v>
      </c>
    </row>
    <row r="74" spans="1:3" s="4" customFormat="1" x14ac:dyDescent="0.2">
      <c r="A74" s="30">
        <v>412800</v>
      </c>
      <c r="B74" s="31" t="s">
        <v>202</v>
      </c>
      <c r="C74" s="47">
        <v>7000</v>
      </c>
    </row>
    <row r="75" spans="1:3" s="4" customFormat="1" x14ac:dyDescent="0.2">
      <c r="A75" s="30">
        <v>412900</v>
      </c>
      <c r="B75" s="39" t="s">
        <v>508</v>
      </c>
      <c r="C75" s="47">
        <v>0</v>
      </c>
    </row>
    <row r="76" spans="1:3" s="4" customFormat="1" x14ac:dyDescent="0.2">
      <c r="A76" s="30">
        <v>412900</v>
      </c>
      <c r="B76" s="31" t="s">
        <v>514</v>
      </c>
      <c r="C76" s="47">
        <v>1000000</v>
      </c>
    </row>
    <row r="77" spans="1:3" s="4" customFormat="1" x14ac:dyDescent="0.2">
      <c r="A77" s="30">
        <v>412900</v>
      </c>
      <c r="B77" s="31" t="s">
        <v>277</v>
      </c>
      <c r="C77" s="47">
        <v>200000</v>
      </c>
    </row>
    <row r="78" spans="1:3" s="4" customFormat="1" x14ac:dyDescent="0.2">
      <c r="A78" s="30">
        <v>412900</v>
      </c>
      <c r="B78" s="39" t="s">
        <v>295</v>
      </c>
      <c r="C78" s="47">
        <v>25000</v>
      </c>
    </row>
    <row r="79" spans="1:3" s="4" customFormat="1" x14ac:dyDescent="0.2">
      <c r="A79" s="30">
        <v>412900</v>
      </c>
      <c r="B79" s="39" t="s">
        <v>296</v>
      </c>
      <c r="C79" s="47">
        <v>10000</v>
      </c>
    </row>
    <row r="80" spans="1:3" s="4" customFormat="1" x14ac:dyDescent="0.2">
      <c r="A80" s="30">
        <v>412900</v>
      </c>
      <c r="B80" s="31" t="s">
        <v>297</v>
      </c>
      <c r="C80" s="47">
        <v>13700</v>
      </c>
    </row>
    <row r="81" spans="1:3" s="4" customFormat="1" x14ac:dyDescent="0.2">
      <c r="A81" s="30">
        <v>412900</v>
      </c>
      <c r="B81" s="31" t="s">
        <v>515</v>
      </c>
      <c r="C81" s="47">
        <v>120000</v>
      </c>
    </row>
    <row r="82" spans="1:3" s="4" customFormat="1" ht="19.5" x14ac:dyDescent="0.2">
      <c r="A82" s="40">
        <v>415000</v>
      </c>
      <c r="B82" s="38" t="s">
        <v>48</v>
      </c>
      <c r="C82" s="48">
        <f>SUM(C83:C84)</f>
        <v>530000</v>
      </c>
    </row>
    <row r="83" spans="1:3" s="4" customFormat="1" x14ac:dyDescent="0.2">
      <c r="A83" s="30">
        <v>415200</v>
      </c>
      <c r="B83" s="31" t="s">
        <v>470</v>
      </c>
      <c r="C83" s="47">
        <v>500000</v>
      </c>
    </row>
    <row r="84" spans="1:3" s="4" customFormat="1" x14ac:dyDescent="0.2">
      <c r="A84" s="30">
        <v>415200</v>
      </c>
      <c r="B84" s="31" t="s">
        <v>299</v>
      </c>
      <c r="C84" s="47">
        <v>30000</v>
      </c>
    </row>
    <row r="85" spans="1:3" s="50" customFormat="1" ht="19.5" x14ac:dyDescent="0.2">
      <c r="A85" s="33">
        <v>416000</v>
      </c>
      <c r="B85" s="38" t="s">
        <v>193</v>
      </c>
      <c r="C85" s="48">
        <f t="shared" ref="C85" si="4">C86</f>
        <v>20000</v>
      </c>
    </row>
    <row r="86" spans="1:3" s="4" customFormat="1" x14ac:dyDescent="0.2">
      <c r="A86" s="36">
        <v>416100</v>
      </c>
      <c r="B86" s="31" t="s">
        <v>215</v>
      </c>
      <c r="C86" s="47">
        <v>20000</v>
      </c>
    </row>
    <row r="87" spans="1:3" s="50" customFormat="1" ht="19.5" x14ac:dyDescent="0.2">
      <c r="A87" s="40">
        <v>480000</v>
      </c>
      <c r="B87" s="38" t="s">
        <v>136</v>
      </c>
      <c r="C87" s="48">
        <f t="shared" ref="C87:C88" si="5">C88</f>
        <v>2000</v>
      </c>
    </row>
    <row r="88" spans="1:3" s="50" customFormat="1" ht="19.5" x14ac:dyDescent="0.2">
      <c r="A88" s="40">
        <v>488000</v>
      </c>
      <c r="B88" s="38" t="s">
        <v>99</v>
      </c>
      <c r="C88" s="48">
        <f t="shared" si="5"/>
        <v>2000</v>
      </c>
    </row>
    <row r="89" spans="1:3" s="4" customFormat="1" x14ac:dyDescent="0.2">
      <c r="A89" s="30">
        <v>488100</v>
      </c>
      <c r="B89" s="31" t="s">
        <v>99</v>
      </c>
      <c r="C89" s="47">
        <v>2000</v>
      </c>
    </row>
    <row r="90" spans="1:3" s="4" customFormat="1" ht="18.75" customHeight="1" x14ac:dyDescent="0.2">
      <c r="A90" s="40">
        <v>510000</v>
      </c>
      <c r="B90" s="38" t="s">
        <v>140</v>
      </c>
      <c r="C90" s="48">
        <f>C91+C95</f>
        <v>199000</v>
      </c>
    </row>
    <row r="91" spans="1:3" s="4" customFormat="1" ht="19.5" x14ac:dyDescent="0.2">
      <c r="A91" s="40">
        <v>511000</v>
      </c>
      <c r="B91" s="38" t="s">
        <v>141</v>
      </c>
      <c r="C91" s="48">
        <f>SUM(C92:C94)</f>
        <v>172000</v>
      </c>
    </row>
    <row r="92" spans="1:3" s="4" customFormat="1" x14ac:dyDescent="0.2">
      <c r="A92" s="30">
        <v>511200</v>
      </c>
      <c r="B92" s="31" t="s">
        <v>143</v>
      </c>
      <c r="C92" s="47">
        <v>7000</v>
      </c>
    </row>
    <row r="93" spans="1:3" s="4" customFormat="1" x14ac:dyDescent="0.2">
      <c r="A93" s="30">
        <v>511300</v>
      </c>
      <c r="B93" s="31" t="s">
        <v>144</v>
      </c>
      <c r="C93" s="47">
        <v>100000</v>
      </c>
    </row>
    <row r="94" spans="1:3" s="4" customFormat="1" x14ac:dyDescent="0.2">
      <c r="A94" s="30">
        <v>511700</v>
      </c>
      <c r="B94" s="31" t="s">
        <v>147</v>
      </c>
      <c r="C94" s="47">
        <v>65000</v>
      </c>
    </row>
    <row r="95" spans="1:3" s="4" customFormat="1" ht="19.5" x14ac:dyDescent="0.2">
      <c r="A95" s="40">
        <v>516000</v>
      </c>
      <c r="B95" s="38" t="s">
        <v>151</v>
      </c>
      <c r="C95" s="48">
        <f t="shared" ref="C95" si="6">C96</f>
        <v>27000</v>
      </c>
    </row>
    <row r="96" spans="1:3" s="4" customFormat="1" x14ac:dyDescent="0.2">
      <c r="A96" s="30">
        <v>516100</v>
      </c>
      <c r="B96" s="31" t="s">
        <v>151</v>
      </c>
      <c r="C96" s="47">
        <v>27000</v>
      </c>
    </row>
    <row r="97" spans="1:3" s="50" customFormat="1" ht="19.5" x14ac:dyDescent="0.2">
      <c r="A97" s="40">
        <v>630000</v>
      </c>
      <c r="B97" s="38" t="s">
        <v>176</v>
      </c>
      <c r="C97" s="48">
        <f>C98</f>
        <v>81000</v>
      </c>
    </row>
    <row r="98" spans="1:3" s="50" customFormat="1" ht="19.5" x14ac:dyDescent="0.2">
      <c r="A98" s="40">
        <v>638000</v>
      </c>
      <c r="B98" s="38" t="s">
        <v>120</v>
      </c>
      <c r="C98" s="48">
        <f t="shared" ref="C98" si="7">C99</f>
        <v>81000</v>
      </c>
    </row>
    <row r="99" spans="1:3" s="4" customFormat="1" x14ac:dyDescent="0.2">
      <c r="A99" s="30">
        <v>638100</v>
      </c>
      <c r="B99" s="31" t="s">
        <v>181</v>
      </c>
      <c r="C99" s="47">
        <v>81000</v>
      </c>
    </row>
    <row r="100" spans="1:3" s="4" customFormat="1" x14ac:dyDescent="0.2">
      <c r="A100" s="11"/>
      <c r="B100" s="43" t="s">
        <v>214</v>
      </c>
      <c r="C100" s="52">
        <f>C60+C90+C97+C87</f>
        <v>10366900</v>
      </c>
    </row>
    <row r="101" spans="1:3" s="4" customFormat="1" x14ac:dyDescent="0.2">
      <c r="A101" s="45"/>
      <c r="B101" s="16"/>
      <c r="C101" s="47"/>
    </row>
    <row r="102" spans="1:3" s="4" customFormat="1" x14ac:dyDescent="0.2">
      <c r="A102" s="28"/>
      <c r="B102" s="16"/>
      <c r="C102" s="47"/>
    </row>
    <row r="103" spans="1:3" s="4" customFormat="1" ht="19.5" x14ac:dyDescent="0.2">
      <c r="A103" s="30" t="s">
        <v>516</v>
      </c>
      <c r="B103" s="38"/>
      <c r="C103" s="47"/>
    </row>
    <row r="104" spans="1:3" s="4" customFormat="1" ht="19.5" x14ac:dyDescent="0.2">
      <c r="A104" s="30" t="s">
        <v>218</v>
      </c>
      <c r="B104" s="38"/>
      <c r="C104" s="47"/>
    </row>
    <row r="105" spans="1:3" s="4" customFormat="1" ht="19.5" x14ac:dyDescent="0.2">
      <c r="A105" s="30" t="s">
        <v>300</v>
      </c>
      <c r="B105" s="38"/>
      <c r="C105" s="47"/>
    </row>
    <row r="106" spans="1:3" s="4" customFormat="1" ht="19.5" x14ac:dyDescent="0.2">
      <c r="A106" s="30" t="s">
        <v>507</v>
      </c>
      <c r="B106" s="38"/>
      <c r="C106" s="47"/>
    </row>
    <row r="107" spans="1:3" s="4" customFormat="1" x14ac:dyDescent="0.2">
      <c r="A107" s="30"/>
      <c r="B107" s="32"/>
      <c r="C107" s="17"/>
    </row>
    <row r="108" spans="1:3" s="4" customFormat="1" ht="19.5" x14ac:dyDescent="0.2">
      <c r="A108" s="40">
        <v>410000</v>
      </c>
      <c r="B108" s="34" t="s">
        <v>83</v>
      </c>
      <c r="C108" s="48">
        <f t="shared" ref="C108" si="8">C109+C114+C126+C128</f>
        <v>3259500</v>
      </c>
    </row>
    <row r="109" spans="1:3" s="4" customFormat="1" ht="19.5" x14ac:dyDescent="0.2">
      <c r="A109" s="40">
        <v>411000</v>
      </c>
      <c r="B109" s="34" t="s">
        <v>186</v>
      </c>
      <c r="C109" s="48">
        <f>SUM(C110:C113)</f>
        <v>2738500</v>
      </c>
    </row>
    <row r="110" spans="1:3" s="4" customFormat="1" x14ac:dyDescent="0.2">
      <c r="A110" s="30">
        <v>411100</v>
      </c>
      <c r="B110" s="31" t="s">
        <v>84</v>
      </c>
      <c r="C110" s="47">
        <v>2550000</v>
      </c>
    </row>
    <row r="111" spans="1:3" s="4" customFormat="1" x14ac:dyDescent="0.2">
      <c r="A111" s="30">
        <v>411200</v>
      </c>
      <c r="B111" s="31" t="s">
        <v>199</v>
      </c>
      <c r="C111" s="47">
        <v>138500</v>
      </c>
    </row>
    <row r="112" spans="1:3" s="4" customFormat="1" ht="37.5" x14ac:dyDescent="0.2">
      <c r="A112" s="30">
        <v>411300</v>
      </c>
      <c r="B112" s="31" t="s">
        <v>85</v>
      </c>
      <c r="C112" s="47">
        <v>25000</v>
      </c>
    </row>
    <row r="113" spans="1:3" s="4" customFormat="1" x14ac:dyDescent="0.2">
      <c r="A113" s="30">
        <v>411400</v>
      </c>
      <c r="B113" s="31" t="s">
        <v>86</v>
      </c>
      <c r="C113" s="47">
        <v>25000</v>
      </c>
    </row>
    <row r="114" spans="1:3" s="4" customFormat="1" ht="18.75" customHeight="1" x14ac:dyDescent="0.2">
      <c r="A114" s="40">
        <v>412000</v>
      </c>
      <c r="B114" s="38" t="s">
        <v>191</v>
      </c>
      <c r="C114" s="48">
        <f>SUM(C115:C125)</f>
        <v>334000</v>
      </c>
    </row>
    <row r="115" spans="1:3" s="4" customFormat="1" x14ac:dyDescent="0.2">
      <c r="A115" s="30">
        <v>412200</v>
      </c>
      <c r="B115" s="31" t="s">
        <v>200</v>
      </c>
      <c r="C115" s="47">
        <v>14000</v>
      </c>
    </row>
    <row r="116" spans="1:3" s="4" customFormat="1" x14ac:dyDescent="0.2">
      <c r="A116" s="30">
        <v>412300</v>
      </c>
      <c r="B116" s="31" t="s">
        <v>88</v>
      </c>
      <c r="C116" s="47">
        <v>28600</v>
      </c>
    </row>
    <row r="117" spans="1:3" s="4" customFormat="1" x14ac:dyDescent="0.2">
      <c r="A117" s="30">
        <v>412500</v>
      </c>
      <c r="B117" s="31" t="s">
        <v>90</v>
      </c>
      <c r="C117" s="47">
        <v>23500</v>
      </c>
    </row>
    <row r="118" spans="1:3" s="4" customFormat="1" x14ac:dyDescent="0.2">
      <c r="A118" s="30">
        <v>412600</v>
      </c>
      <c r="B118" s="31" t="s">
        <v>201</v>
      </c>
      <c r="C118" s="47">
        <v>35500</v>
      </c>
    </row>
    <row r="119" spans="1:3" s="4" customFormat="1" x14ac:dyDescent="0.2">
      <c r="A119" s="30">
        <v>412700</v>
      </c>
      <c r="B119" s="31" t="s">
        <v>188</v>
      </c>
      <c r="C119" s="47">
        <v>14000</v>
      </c>
    </row>
    <row r="120" spans="1:3" s="4" customFormat="1" x14ac:dyDescent="0.2">
      <c r="A120" s="30">
        <v>412900</v>
      </c>
      <c r="B120" s="39" t="s">
        <v>508</v>
      </c>
      <c r="C120" s="47">
        <v>0</v>
      </c>
    </row>
    <row r="121" spans="1:3" s="4" customFormat="1" ht="19.5" customHeight="1" x14ac:dyDescent="0.2">
      <c r="A121" s="30">
        <v>412900</v>
      </c>
      <c r="B121" s="39" t="s">
        <v>280</v>
      </c>
      <c r="C121" s="47">
        <v>190000</v>
      </c>
    </row>
    <row r="122" spans="1:3" s="4" customFormat="1" x14ac:dyDescent="0.2">
      <c r="A122" s="30">
        <v>412900</v>
      </c>
      <c r="B122" s="39" t="s">
        <v>295</v>
      </c>
      <c r="C122" s="47">
        <v>10400</v>
      </c>
    </row>
    <row r="123" spans="1:3" s="4" customFormat="1" x14ac:dyDescent="0.2">
      <c r="A123" s="30">
        <v>412900</v>
      </c>
      <c r="B123" s="39" t="s">
        <v>296</v>
      </c>
      <c r="C123" s="47">
        <v>8000</v>
      </c>
    </row>
    <row r="124" spans="1:3" s="4" customFormat="1" x14ac:dyDescent="0.2">
      <c r="A124" s="30">
        <v>412900</v>
      </c>
      <c r="B124" s="39" t="s">
        <v>297</v>
      </c>
      <c r="C124" s="47">
        <v>5000</v>
      </c>
    </row>
    <row r="125" spans="1:3" s="4" customFormat="1" x14ac:dyDescent="0.2">
      <c r="A125" s="30">
        <v>412900</v>
      </c>
      <c r="B125" s="31" t="s">
        <v>279</v>
      </c>
      <c r="C125" s="47">
        <v>5000</v>
      </c>
    </row>
    <row r="126" spans="1:3" s="4" customFormat="1" ht="19.5" x14ac:dyDescent="0.2">
      <c r="A126" s="40">
        <v>415000</v>
      </c>
      <c r="B126" s="38" t="s">
        <v>48</v>
      </c>
      <c r="C126" s="48">
        <f t="shared" ref="C126" si="9">SUM(C127:C127)</f>
        <v>175000</v>
      </c>
    </row>
    <row r="127" spans="1:3" s="4" customFormat="1" x14ac:dyDescent="0.2">
      <c r="A127" s="30">
        <v>415200</v>
      </c>
      <c r="B127" s="31" t="s">
        <v>281</v>
      </c>
      <c r="C127" s="47">
        <v>175000</v>
      </c>
    </row>
    <row r="128" spans="1:3" s="50" customFormat="1" ht="39" x14ac:dyDescent="0.2">
      <c r="A128" s="40">
        <v>418000</v>
      </c>
      <c r="B128" s="38" t="s">
        <v>195</v>
      </c>
      <c r="C128" s="48">
        <f t="shared" ref="C128" si="10">C129</f>
        <v>12000</v>
      </c>
    </row>
    <row r="129" spans="1:3" s="4" customFormat="1" ht="18.75" customHeight="1" x14ac:dyDescent="0.2">
      <c r="A129" s="49">
        <v>418400</v>
      </c>
      <c r="B129" s="31" t="s">
        <v>135</v>
      </c>
      <c r="C129" s="47">
        <v>12000</v>
      </c>
    </row>
    <row r="130" spans="1:3" s="50" customFormat="1" ht="19.5" x14ac:dyDescent="0.2">
      <c r="A130" s="40">
        <v>480000</v>
      </c>
      <c r="B130" s="38" t="s">
        <v>136</v>
      </c>
      <c r="C130" s="48">
        <f t="shared" ref="C130:C131" si="11">C131</f>
        <v>4000</v>
      </c>
    </row>
    <row r="131" spans="1:3" s="50" customFormat="1" ht="19.5" x14ac:dyDescent="0.2">
      <c r="A131" s="40">
        <v>488000</v>
      </c>
      <c r="B131" s="38" t="s">
        <v>99</v>
      </c>
      <c r="C131" s="48">
        <f t="shared" si="11"/>
        <v>4000</v>
      </c>
    </row>
    <row r="132" spans="1:3" s="4" customFormat="1" ht="18.75" customHeight="1" x14ac:dyDescent="0.2">
      <c r="A132" s="30">
        <v>488100</v>
      </c>
      <c r="B132" s="31" t="s">
        <v>99</v>
      </c>
      <c r="C132" s="47">
        <v>4000</v>
      </c>
    </row>
    <row r="133" spans="1:3" s="4" customFormat="1" ht="18.75" customHeight="1" x14ac:dyDescent="0.2">
      <c r="A133" s="40">
        <v>510000</v>
      </c>
      <c r="B133" s="38" t="s">
        <v>140</v>
      </c>
      <c r="C133" s="48">
        <f>C134+C136</f>
        <v>35000</v>
      </c>
    </row>
    <row r="134" spans="1:3" s="4" customFormat="1" ht="19.5" x14ac:dyDescent="0.2">
      <c r="A134" s="40">
        <v>511000</v>
      </c>
      <c r="B134" s="38" t="s">
        <v>141</v>
      </c>
      <c r="C134" s="48">
        <f t="shared" ref="C134" si="12">SUM(C135:C135)</f>
        <v>30000</v>
      </c>
    </row>
    <row r="135" spans="1:3" s="4" customFormat="1" x14ac:dyDescent="0.2">
      <c r="A135" s="30">
        <v>511300</v>
      </c>
      <c r="B135" s="31" t="s">
        <v>144</v>
      </c>
      <c r="C135" s="47">
        <v>30000</v>
      </c>
    </row>
    <row r="136" spans="1:3" s="4" customFormat="1" ht="19.5" x14ac:dyDescent="0.2">
      <c r="A136" s="40">
        <v>516000</v>
      </c>
      <c r="B136" s="38" t="s">
        <v>151</v>
      </c>
      <c r="C136" s="48">
        <f t="shared" ref="C136" si="13">C137</f>
        <v>5000</v>
      </c>
    </row>
    <row r="137" spans="1:3" s="4" customFormat="1" x14ac:dyDescent="0.2">
      <c r="A137" s="30">
        <v>516100</v>
      </c>
      <c r="B137" s="31" t="s">
        <v>151</v>
      </c>
      <c r="C137" s="47">
        <v>5000</v>
      </c>
    </row>
    <row r="138" spans="1:3" s="50" customFormat="1" ht="19.5" x14ac:dyDescent="0.2">
      <c r="A138" s="40">
        <v>630000</v>
      </c>
      <c r="B138" s="38" t="s">
        <v>176</v>
      </c>
      <c r="C138" s="48">
        <f>C139</f>
        <v>30000</v>
      </c>
    </row>
    <row r="139" spans="1:3" s="50" customFormat="1" ht="19.5" x14ac:dyDescent="0.2">
      <c r="A139" s="40">
        <v>638000</v>
      </c>
      <c r="B139" s="38" t="s">
        <v>120</v>
      </c>
      <c r="C139" s="48">
        <f t="shared" ref="C139" si="14">C140</f>
        <v>30000</v>
      </c>
    </row>
    <row r="140" spans="1:3" s="4" customFormat="1" x14ac:dyDescent="0.2">
      <c r="A140" s="30">
        <v>638100</v>
      </c>
      <c r="B140" s="31" t="s">
        <v>181</v>
      </c>
      <c r="C140" s="47">
        <v>30000</v>
      </c>
    </row>
    <row r="141" spans="1:3" s="4" customFormat="1" x14ac:dyDescent="0.2">
      <c r="A141" s="11"/>
      <c r="B141" s="43" t="s">
        <v>214</v>
      </c>
      <c r="C141" s="52">
        <f>C108+C133+C138+C130</f>
        <v>3328500</v>
      </c>
    </row>
    <row r="142" spans="1:3" s="4" customFormat="1" x14ac:dyDescent="0.2">
      <c r="A142" s="45"/>
      <c r="B142" s="16"/>
      <c r="C142" s="17"/>
    </row>
    <row r="143" spans="1:3" s="4" customFormat="1" x14ac:dyDescent="0.2">
      <c r="A143" s="28"/>
      <c r="B143" s="16"/>
      <c r="C143" s="47"/>
    </row>
    <row r="144" spans="1:3" s="4" customFormat="1" ht="19.5" x14ac:dyDescent="0.2">
      <c r="A144" s="30" t="s">
        <v>517</v>
      </c>
      <c r="B144" s="38"/>
      <c r="C144" s="47"/>
    </row>
    <row r="145" spans="1:3" s="4" customFormat="1" ht="19.5" x14ac:dyDescent="0.2">
      <c r="A145" s="30" t="s">
        <v>219</v>
      </c>
      <c r="B145" s="38"/>
      <c r="C145" s="47"/>
    </row>
    <row r="146" spans="1:3" s="4" customFormat="1" ht="19.5" x14ac:dyDescent="0.2">
      <c r="A146" s="30" t="s">
        <v>301</v>
      </c>
      <c r="B146" s="38"/>
      <c r="C146" s="47"/>
    </row>
    <row r="147" spans="1:3" s="4" customFormat="1" ht="19.5" x14ac:dyDescent="0.2">
      <c r="A147" s="30" t="s">
        <v>507</v>
      </c>
      <c r="B147" s="38"/>
      <c r="C147" s="47"/>
    </row>
    <row r="148" spans="1:3" s="4" customFormat="1" x14ac:dyDescent="0.2">
      <c r="A148" s="30"/>
      <c r="B148" s="32"/>
      <c r="C148" s="17"/>
    </row>
    <row r="149" spans="1:3" s="4" customFormat="1" ht="18.75" customHeight="1" x14ac:dyDescent="0.2">
      <c r="A149" s="40">
        <v>410000</v>
      </c>
      <c r="B149" s="34" t="s">
        <v>83</v>
      </c>
      <c r="C149" s="48">
        <f>C150+C155</f>
        <v>348900</v>
      </c>
    </row>
    <row r="150" spans="1:3" s="4" customFormat="1" ht="19.5" x14ac:dyDescent="0.2">
      <c r="A150" s="40">
        <v>411000</v>
      </c>
      <c r="B150" s="34" t="s">
        <v>186</v>
      </c>
      <c r="C150" s="48">
        <f>SUM(C151:C154)</f>
        <v>204800</v>
      </c>
    </row>
    <row r="151" spans="1:3" s="4" customFormat="1" x14ac:dyDescent="0.2">
      <c r="A151" s="30">
        <v>411100</v>
      </c>
      <c r="B151" s="31" t="s">
        <v>84</v>
      </c>
      <c r="C151" s="47">
        <v>200000</v>
      </c>
    </row>
    <row r="152" spans="1:3" s="4" customFormat="1" x14ac:dyDescent="0.2">
      <c r="A152" s="30">
        <v>411200</v>
      </c>
      <c r="B152" s="31" t="s">
        <v>199</v>
      </c>
      <c r="C152" s="47">
        <v>3000</v>
      </c>
    </row>
    <row r="153" spans="1:3" s="4" customFormat="1" ht="37.5" x14ac:dyDescent="0.2">
      <c r="A153" s="30">
        <v>411300</v>
      </c>
      <c r="B153" s="31" t="s">
        <v>85</v>
      </c>
      <c r="C153" s="47">
        <v>800</v>
      </c>
    </row>
    <row r="154" spans="1:3" s="4" customFormat="1" x14ac:dyDescent="0.2">
      <c r="A154" s="30">
        <v>411400</v>
      </c>
      <c r="B154" s="31" t="s">
        <v>86</v>
      </c>
      <c r="C154" s="47">
        <v>1000</v>
      </c>
    </row>
    <row r="155" spans="1:3" s="4" customFormat="1" ht="19.5" x14ac:dyDescent="0.2">
      <c r="A155" s="40">
        <v>412000</v>
      </c>
      <c r="B155" s="38" t="s">
        <v>191</v>
      </c>
      <c r="C155" s="48">
        <f>SUM(C156:C165)</f>
        <v>144100</v>
      </c>
    </row>
    <row r="156" spans="1:3" s="4" customFormat="1" x14ac:dyDescent="0.2">
      <c r="A156" s="30">
        <v>412200</v>
      </c>
      <c r="B156" s="31" t="s">
        <v>200</v>
      </c>
      <c r="C156" s="47">
        <v>6200</v>
      </c>
    </row>
    <row r="157" spans="1:3" s="4" customFormat="1" x14ac:dyDescent="0.2">
      <c r="A157" s="30">
        <v>412300</v>
      </c>
      <c r="B157" s="31" t="s">
        <v>88</v>
      </c>
      <c r="C157" s="47">
        <v>2300</v>
      </c>
    </row>
    <row r="158" spans="1:3" s="4" customFormat="1" x14ac:dyDescent="0.2">
      <c r="A158" s="30">
        <v>412500</v>
      </c>
      <c r="B158" s="31" t="s">
        <v>90</v>
      </c>
      <c r="C158" s="47">
        <v>200</v>
      </c>
    </row>
    <row r="159" spans="1:3" s="4" customFormat="1" x14ac:dyDescent="0.2">
      <c r="A159" s="30">
        <v>412600</v>
      </c>
      <c r="B159" s="31" t="s">
        <v>201</v>
      </c>
      <c r="C159" s="47">
        <v>700</v>
      </c>
    </row>
    <row r="160" spans="1:3" s="4" customFormat="1" x14ac:dyDescent="0.2">
      <c r="A160" s="30">
        <v>412700</v>
      </c>
      <c r="B160" s="31" t="s">
        <v>188</v>
      </c>
      <c r="C160" s="47">
        <v>1000</v>
      </c>
    </row>
    <row r="161" spans="1:3" s="4" customFormat="1" x14ac:dyDescent="0.2">
      <c r="A161" s="30">
        <v>412900</v>
      </c>
      <c r="B161" s="31" t="s">
        <v>277</v>
      </c>
      <c r="C161" s="47">
        <v>132000</v>
      </c>
    </row>
    <row r="162" spans="1:3" s="4" customFormat="1" x14ac:dyDescent="0.2">
      <c r="A162" s="30">
        <v>412900</v>
      </c>
      <c r="B162" s="39" t="s">
        <v>295</v>
      </c>
      <c r="C162" s="47">
        <v>700</v>
      </c>
    </row>
    <row r="163" spans="1:3" s="4" customFormat="1" x14ac:dyDescent="0.2">
      <c r="A163" s="30">
        <v>412900</v>
      </c>
      <c r="B163" s="39" t="s">
        <v>296</v>
      </c>
      <c r="C163" s="47">
        <v>600</v>
      </c>
    </row>
    <row r="164" spans="1:3" s="4" customFormat="1" x14ac:dyDescent="0.2">
      <c r="A164" s="30">
        <v>412900</v>
      </c>
      <c r="B164" s="39" t="s">
        <v>297</v>
      </c>
      <c r="C164" s="47">
        <v>400</v>
      </c>
    </row>
    <row r="165" spans="1:3" s="4" customFormat="1" x14ac:dyDescent="0.2">
      <c r="A165" s="30">
        <v>412900</v>
      </c>
      <c r="B165" s="31" t="s">
        <v>279</v>
      </c>
      <c r="C165" s="47">
        <v>0</v>
      </c>
    </row>
    <row r="166" spans="1:3" s="50" customFormat="1" ht="19.5" x14ac:dyDescent="0.2">
      <c r="A166" s="40">
        <v>510000</v>
      </c>
      <c r="B166" s="38" t="s">
        <v>140</v>
      </c>
      <c r="C166" s="48">
        <f>C167+C169</f>
        <v>3000</v>
      </c>
    </row>
    <row r="167" spans="1:3" s="50" customFormat="1" ht="19.5" x14ac:dyDescent="0.2">
      <c r="A167" s="40">
        <v>511000</v>
      </c>
      <c r="B167" s="38" t="s">
        <v>141</v>
      </c>
      <c r="C167" s="48">
        <f t="shared" ref="C167" si="15">C168</f>
        <v>2000</v>
      </c>
    </row>
    <row r="168" spans="1:3" s="4" customFormat="1" x14ac:dyDescent="0.2">
      <c r="A168" s="30">
        <v>511300</v>
      </c>
      <c r="B168" s="31" t="s">
        <v>144</v>
      </c>
      <c r="C168" s="47">
        <v>2000</v>
      </c>
    </row>
    <row r="169" spans="1:3" s="50" customFormat="1" ht="19.5" x14ac:dyDescent="0.2">
      <c r="A169" s="40">
        <v>516000</v>
      </c>
      <c r="B169" s="38" t="s">
        <v>151</v>
      </c>
      <c r="C169" s="48">
        <f t="shared" ref="C169" si="16">C170</f>
        <v>1000</v>
      </c>
    </row>
    <row r="170" spans="1:3" s="4" customFormat="1" x14ac:dyDescent="0.2">
      <c r="A170" s="30">
        <v>516100</v>
      </c>
      <c r="B170" s="31" t="s">
        <v>151</v>
      </c>
      <c r="C170" s="47">
        <v>1000</v>
      </c>
    </row>
    <row r="171" spans="1:3" s="50" customFormat="1" ht="19.5" x14ac:dyDescent="0.2">
      <c r="A171" s="40">
        <v>630000</v>
      </c>
      <c r="B171" s="38" t="s">
        <v>302</v>
      </c>
      <c r="C171" s="48">
        <f>C172</f>
        <v>10000</v>
      </c>
    </row>
    <row r="172" spans="1:3" s="50" customFormat="1" ht="19.5" x14ac:dyDescent="0.2">
      <c r="A172" s="40">
        <v>638000</v>
      </c>
      <c r="B172" s="38" t="s">
        <v>120</v>
      </c>
      <c r="C172" s="48">
        <f t="shared" ref="C172" si="17">C173</f>
        <v>10000</v>
      </c>
    </row>
    <row r="173" spans="1:3" s="4" customFormat="1" x14ac:dyDescent="0.2">
      <c r="A173" s="30">
        <v>638100</v>
      </c>
      <c r="B173" s="31" t="s">
        <v>181</v>
      </c>
      <c r="C173" s="47">
        <v>10000</v>
      </c>
    </row>
    <row r="174" spans="1:3" s="4" customFormat="1" x14ac:dyDescent="0.2">
      <c r="A174" s="53"/>
      <c r="B174" s="43" t="s">
        <v>214</v>
      </c>
      <c r="C174" s="52">
        <f>C149+C166+C171</f>
        <v>361900</v>
      </c>
    </row>
    <row r="175" spans="1:3" s="4" customFormat="1" x14ac:dyDescent="0.2">
      <c r="A175" s="15"/>
      <c r="B175" s="16"/>
      <c r="C175" s="17"/>
    </row>
    <row r="176" spans="1:3" s="4" customFormat="1" x14ac:dyDescent="0.2">
      <c r="A176" s="28"/>
      <c r="B176" s="16"/>
      <c r="C176" s="47"/>
    </row>
    <row r="177" spans="1:3" s="4" customFormat="1" ht="19.5" x14ac:dyDescent="0.2">
      <c r="A177" s="30" t="s">
        <v>518</v>
      </c>
      <c r="B177" s="38"/>
      <c r="C177" s="47"/>
    </row>
    <row r="178" spans="1:3" s="4" customFormat="1" ht="19.5" x14ac:dyDescent="0.2">
      <c r="A178" s="30" t="s">
        <v>218</v>
      </c>
      <c r="B178" s="38"/>
      <c r="C178" s="47"/>
    </row>
    <row r="179" spans="1:3" s="4" customFormat="1" ht="19.5" x14ac:dyDescent="0.2">
      <c r="A179" s="30" t="s">
        <v>303</v>
      </c>
      <c r="B179" s="38"/>
      <c r="C179" s="47"/>
    </row>
    <row r="180" spans="1:3" s="4" customFormat="1" ht="19.5" x14ac:dyDescent="0.2">
      <c r="A180" s="30" t="s">
        <v>507</v>
      </c>
      <c r="B180" s="38"/>
      <c r="C180" s="47"/>
    </row>
    <row r="181" spans="1:3" s="4" customFormat="1" x14ac:dyDescent="0.2">
      <c r="A181" s="30"/>
      <c r="B181" s="32"/>
      <c r="C181" s="17"/>
    </row>
    <row r="182" spans="1:3" s="4" customFormat="1" ht="18.75" customHeight="1" x14ac:dyDescent="0.2">
      <c r="A182" s="40">
        <v>410000</v>
      </c>
      <c r="B182" s="34" t="s">
        <v>83</v>
      </c>
      <c r="C182" s="48">
        <f>C183+C188</f>
        <v>849700</v>
      </c>
    </row>
    <row r="183" spans="1:3" s="4" customFormat="1" ht="19.5" x14ac:dyDescent="0.2">
      <c r="A183" s="40">
        <v>411000</v>
      </c>
      <c r="B183" s="34" t="s">
        <v>186</v>
      </c>
      <c r="C183" s="48">
        <f>SUM(C184:C187)</f>
        <v>765400</v>
      </c>
    </row>
    <row r="184" spans="1:3" s="4" customFormat="1" x14ac:dyDescent="0.2">
      <c r="A184" s="30">
        <v>411100</v>
      </c>
      <c r="B184" s="31" t="s">
        <v>84</v>
      </c>
      <c r="C184" s="47">
        <v>733000</v>
      </c>
    </row>
    <row r="185" spans="1:3" s="4" customFormat="1" x14ac:dyDescent="0.2">
      <c r="A185" s="30">
        <v>411200</v>
      </c>
      <c r="B185" s="31" t="s">
        <v>199</v>
      </c>
      <c r="C185" s="47">
        <v>12200</v>
      </c>
    </row>
    <row r="186" spans="1:3" s="4" customFormat="1" ht="37.5" x14ac:dyDescent="0.2">
      <c r="A186" s="30">
        <v>411300</v>
      </c>
      <c r="B186" s="31" t="s">
        <v>85</v>
      </c>
      <c r="C186" s="47">
        <v>10000</v>
      </c>
    </row>
    <row r="187" spans="1:3" s="4" customFormat="1" x14ac:dyDescent="0.2">
      <c r="A187" s="30">
        <v>411400</v>
      </c>
      <c r="B187" s="31" t="s">
        <v>86</v>
      </c>
      <c r="C187" s="47">
        <v>10200</v>
      </c>
    </row>
    <row r="188" spans="1:3" s="4" customFormat="1" ht="19.5" x14ac:dyDescent="0.2">
      <c r="A188" s="40">
        <v>412000</v>
      </c>
      <c r="B188" s="38" t="s">
        <v>191</v>
      </c>
      <c r="C188" s="48">
        <f>SUM(C189:C200)</f>
        <v>84300</v>
      </c>
    </row>
    <row r="189" spans="1:3" s="4" customFormat="1" ht="18.75" customHeight="1" x14ac:dyDescent="0.2">
      <c r="A189" s="30">
        <v>412100</v>
      </c>
      <c r="B189" s="31" t="s">
        <v>87</v>
      </c>
      <c r="C189" s="47">
        <v>43000</v>
      </c>
    </row>
    <row r="190" spans="1:3" s="4" customFormat="1" x14ac:dyDescent="0.2">
      <c r="A190" s="30">
        <v>412200</v>
      </c>
      <c r="B190" s="31" t="s">
        <v>200</v>
      </c>
      <c r="C190" s="47">
        <v>25000</v>
      </c>
    </row>
    <row r="191" spans="1:3" s="4" customFormat="1" x14ac:dyDescent="0.2">
      <c r="A191" s="30">
        <v>412300</v>
      </c>
      <c r="B191" s="31" t="s">
        <v>88</v>
      </c>
      <c r="C191" s="47">
        <v>2500</v>
      </c>
    </row>
    <row r="192" spans="1:3" s="4" customFormat="1" x14ac:dyDescent="0.2">
      <c r="A192" s="30">
        <v>412500</v>
      </c>
      <c r="B192" s="31" t="s">
        <v>90</v>
      </c>
      <c r="C192" s="47">
        <v>1700</v>
      </c>
    </row>
    <row r="193" spans="1:3" s="4" customFormat="1" x14ac:dyDescent="0.2">
      <c r="A193" s="30">
        <v>412600</v>
      </c>
      <c r="B193" s="31" t="s">
        <v>201</v>
      </c>
      <c r="C193" s="47">
        <v>2600</v>
      </c>
    </row>
    <row r="194" spans="1:3" s="4" customFormat="1" x14ac:dyDescent="0.2">
      <c r="A194" s="30">
        <v>412700</v>
      </c>
      <c r="B194" s="31" t="s">
        <v>188</v>
      </c>
      <c r="C194" s="47">
        <v>3800</v>
      </c>
    </row>
    <row r="195" spans="1:3" s="4" customFormat="1" x14ac:dyDescent="0.2">
      <c r="A195" s="30">
        <v>412900</v>
      </c>
      <c r="B195" s="31" t="s">
        <v>508</v>
      </c>
      <c r="C195" s="47">
        <v>0</v>
      </c>
    </row>
    <row r="196" spans="1:3" s="4" customFormat="1" x14ac:dyDescent="0.2">
      <c r="A196" s="30">
        <v>412900</v>
      </c>
      <c r="B196" s="39" t="s">
        <v>277</v>
      </c>
      <c r="C196" s="47">
        <v>700</v>
      </c>
    </row>
    <row r="197" spans="1:3" s="4" customFormat="1" x14ac:dyDescent="0.2">
      <c r="A197" s="30">
        <v>412900</v>
      </c>
      <c r="B197" s="39" t="s">
        <v>295</v>
      </c>
      <c r="C197" s="47">
        <v>300</v>
      </c>
    </row>
    <row r="198" spans="1:3" s="4" customFormat="1" x14ac:dyDescent="0.2">
      <c r="A198" s="30">
        <v>412900</v>
      </c>
      <c r="B198" s="39" t="s">
        <v>296</v>
      </c>
      <c r="C198" s="47">
        <v>1200</v>
      </c>
    </row>
    <row r="199" spans="1:3" s="4" customFormat="1" x14ac:dyDescent="0.2">
      <c r="A199" s="30">
        <v>412900</v>
      </c>
      <c r="B199" s="39" t="s">
        <v>297</v>
      </c>
      <c r="C199" s="47">
        <v>1400</v>
      </c>
    </row>
    <row r="200" spans="1:3" s="4" customFormat="1" x14ac:dyDescent="0.2">
      <c r="A200" s="30">
        <v>412900</v>
      </c>
      <c r="B200" s="31" t="s">
        <v>279</v>
      </c>
      <c r="C200" s="47">
        <v>2100</v>
      </c>
    </row>
    <row r="201" spans="1:3" s="4" customFormat="1" ht="19.5" x14ac:dyDescent="0.2">
      <c r="A201" s="40">
        <v>510000</v>
      </c>
      <c r="B201" s="38" t="s">
        <v>140</v>
      </c>
      <c r="C201" s="48">
        <f>C202+C204</f>
        <v>3000</v>
      </c>
    </row>
    <row r="202" spans="1:3" s="4" customFormat="1" ht="19.5" x14ac:dyDescent="0.2">
      <c r="A202" s="40">
        <v>511000</v>
      </c>
      <c r="B202" s="38" t="s">
        <v>141</v>
      </c>
      <c r="C202" s="48">
        <f t="shared" ref="C202" si="18">SUM(C203:C203)</f>
        <v>2000</v>
      </c>
    </row>
    <row r="203" spans="1:3" s="4" customFormat="1" x14ac:dyDescent="0.2">
      <c r="A203" s="30">
        <v>511300</v>
      </c>
      <c r="B203" s="31" t="s">
        <v>144</v>
      </c>
      <c r="C203" s="47">
        <v>2000</v>
      </c>
    </row>
    <row r="204" spans="1:3" s="4" customFormat="1" ht="19.5" x14ac:dyDescent="0.2">
      <c r="A204" s="40">
        <v>516000</v>
      </c>
      <c r="B204" s="38" t="s">
        <v>151</v>
      </c>
      <c r="C204" s="48">
        <f t="shared" ref="C204" si="19">C205</f>
        <v>1000</v>
      </c>
    </row>
    <row r="205" spans="1:3" s="4" customFormat="1" x14ac:dyDescent="0.2">
      <c r="A205" s="30">
        <v>516100</v>
      </c>
      <c r="B205" s="31" t="s">
        <v>151</v>
      </c>
      <c r="C205" s="47">
        <v>1000</v>
      </c>
    </row>
    <row r="206" spans="1:3" s="50" customFormat="1" ht="19.5" x14ac:dyDescent="0.2">
      <c r="A206" s="40">
        <v>630000</v>
      </c>
      <c r="B206" s="38" t="s">
        <v>176</v>
      </c>
      <c r="C206" s="48">
        <f t="shared" ref="C206:C207" si="20">C207</f>
        <v>0</v>
      </c>
    </row>
    <row r="207" spans="1:3" s="50" customFormat="1" ht="19.5" x14ac:dyDescent="0.2">
      <c r="A207" s="40">
        <v>638000</v>
      </c>
      <c r="B207" s="38" t="s">
        <v>120</v>
      </c>
      <c r="C207" s="48">
        <f t="shared" si="20"/>
        <v>0</v>
      </c>
    </row>
    <row r="208" spans="1:3" s="4" customFormat="1" x14ac:dyDescent="0.2">
      <c r="A208" s="30">
        <v>638100</v>
      </c>
      <c r="B208" s="31" t="s">
        <v>181</v>
      </c>
      <c r="C208" s="47">
        <v>0</v>
      </c>
    </row>
    <row r="209" spans="1:3" s="4" customFormat="1" x14ac:dyDescent="0.2">
      <c r="A209" s="11"/>
      <c r="B209" s="43" t="s">
        <v>214</v>
      </c>
      <c r="C209" s="52">
        <f>C182+C201+C206</f>
        <v>852700</v>
      </c>
    </row>
    <row r="210" spans="1:3" s="4" customFormat="1" x14ac:dyDescent="0.2">
      <c r="A210" s="45"/>
      <c r="B210" s="16"/>
      <c r="C210" s="17"/>
    </row>
    <row r="211" spans="1:3" s="4" customFormat="1" x14ac:dyDescent="0.2">
      <c r="A211" s="28"/>
      <c r="B211" s="16"/>
      <c r="C211" s="47"/>
    </row>
    <row r="212" spans="1:3" s="4" customFormat="1" ht="19.5" x14ac:dyDescent="0.2">
      <c r="A212" s="30" t="s">
        <v>519</v>
      </c>
      <c r="B212" s="38"/>
      <c r="C212" s="47"/>
    </row>
    <row r="213" spans="1:3" s="4" customFormat="1" ht="19.5" x14ac:dyDescent="0.2">
      <c r="A213" s="30" t="s">
        <v>219</v>
      </c>
      <c r="B213" s="38"/>
      <c r="C213" s="47"/>
    </row>
    <row r="214" spans="1:3" s="4" customFormat="1" ht="19.5" x14ac:dyDescent="0.2">
      <c r="A214" s="30" t="s">
        <v>304</v>
      </c>
      <c r="B214" s="38"/>
      <c r="C214" s="47"/>
    </row>
    <row r="215" spans="1:3" s="4" customFormat="1" ht="19.5" x14ac:dyDescent="0.2">
      <c r="A215" s="30" t="s">
        <v>507</v>
      </c>
      <c r="B215" s="38"/>
      <c r="C215" s="47"/>
    </row>
    <row r="216" spans="1:3" s="4" customFormat="1" x14ac:dyDescent="0.2">
      <c r="A216" s="30"/>
      <c r="B216" s="32"/>
      <c r="C216" s="17"/>
    </row>
    <row r="217" spans="1:3" s="4" customFormat="1" ht="19.5" x14ac:dyDescent="0.2">
      <c r="A217" s="40">
        <v>410000</v>
      </c>
      <c r="B217" s="34" t="s">
        <v>83</v>
      </c>
      <c r="C217" s="48">
        <f>C218+C222</f>
        <v>177300</v>
      </c>
    </row>
    <row r="218" spans="1:3" s="4" customFormat="1" ht="19.5" x14ac:dyDescent="0.2">
      <c r="A218" s="40">
        <v>411000</v>
      </c>
      <c r="B218" s="34" t="s">
        <v>186</v>
      </c>
      <c r="C218" s="48">
        <f>SUM(C219:C221)</f>
        <v>43200</v>
      </c>
    </row>
    <row r="219" spans="1:3" s="4" customFormat="1" ht="18.75" customHeight="1" x14ac:dyDescent="0.2">
      <c r="A219" s="30">
        <v>411100</v>
      </c>
      <c r="B219" s="31" t="s">
        <v>84</v>
      </c>
      <c r="C219" s="47">
        <v>40300</v>
      </c>
    </row>
    <row r="220" spans="1:3" s="4" customFormat="1" x14ac:dyDescent="0.2">
      <c r="A220" s="30">
        <v>411200</v>
      </c>
      <c r="B220" s="31" t="s">
        <v>199</v>
      </c>
      <c r="C220" s="47">
        <v>1000</v>
      </c>
    </row>
    <row r="221" spans="1:3" s="4" customFormat="1" ht="37.5" x14ac:dyDescent="0.2">
      <c r="A221" s="30">
        <v>411300</v>
      </c>
      <c r="B221" s="31" t="s">
        <v>85</v>
      </c>
      <c r="C221" s="47">
        <v>1900</v>
      </c>
    </row>
    <row r="222" spans="1:3" s="4" customFormat="1" ht="18.75" customHeight="1" x14ac:dyDescent="0.2">
      <c r="A222" s="40">
        <v>412000</v>
      </c>
      <c r="B222" s="38" t="s">
        <v>191</v>
      </c>
      <c r="C222" s="48">
        <f>SUM(C223:C231)</f>
        <v>134100</v>
      </c>
    </row>
    <row r="223" spans="1:3" s="4" customFormat="1" x14ac:dyDescent="0.2">
      <c r="A223" s="30">
        <v>412100</v>
      </c>
      <c r="B223" s="31" t="s">
        <v>87</v>
      </c>
      <c r="C223" s="47">
        <v>700</v>
      </c>
    </row>
    <row r="224" spans="1:3" s="4" customFormat="1" x14ac:dyDescent="0.2">
      <c r="A224" s="30">
        <v>412200</v>
      </c>
      <c r="B224" s="31" t="s">
        <v>200</v>
      </c>
      <c r="C224" s="47">
        <v>2800</v>
      </c>
    </row>
    <row r="225" spans="1:3" s="4" customFormat="1" x14ac:dyDescent="0.2">
      <c r="A225" s="30">
        <v>412300</v>
      </c>
      <c r="B225" s="31" t="s">
        <v>88</v>
      </c>
      <c r="C225" s="47">
        <v>1500</v>
      </c>
    </row>
    <row r="226" spans="1:3" s="4" customFormat="1" x14ac:dyDescent="0.2">
      <c r="A226" s="30">
        <v>412500</v>
      </c>
      <c r="B226" s="31" t="s">
        <v>90</v>
      </c>
      <c r="C226" s="47">
        <v>900</v>
      </c>
    </row>
    <row r="227" spans="1:3" s="4" customFormat="1" x14ac:dyDescent="0.2">
      <c r="A227" s="30">
        <v>412600</v>
      </c>
      <c r="B227" s="31" t="s">
        <v>201</v>
      </c>
      <c r="C227" s="47">
        <v>2200</v>
      </c>
    </row>
    <row r="228" spans="1:3" s="4" customFormat="1" x14ac:dyDescent="0.2">
      <c r="A228" s="30">
        <v>412700</v>
      </c>
      <c r="B228" s="31" t="s">
        <v>188</v>
      </c>
      <c r="C228" s="47">
        <v>2500</v>
      </c>
    </row>
    <row r="229" spans="1:3" s="4" customFormat="1" x14ac:dyDescent="0.2">
      <c r="A229" s="30">
        <v>412900</v>
      </c>
      <c r="B229" s="31" t="s">
        <v>277</v>
      </c>
      <c r="C229" s="47">
        <v>123000</v>
      </c>
    </row>
    <row r="230" spans="1:3" s="4" customFormat="1" x14ac:dyDescent="0.2">
      <c r="A230" s="30">
        <v>412900</v>
      </c>
      <c r="B230" s="39" t="s">
        <v>295</v>
      </c>
      <c r="C230" s="47">
        <v>400</v>
      </c>
    </row>
    <row r="231" spans="1:3" s="4" customFormat="1" x14ac:dyDescent="0.2">
      <c r="A231" s="30">
        <v>412900</v>
      </c>
      <c r="B231" s="39" t="s">
        <v>296</v>
      </c>
      <c r="C231" s="47">
        <v>100</v>
      </c>
    </row>
    <row r="232" spans="1:3" s="4" customFormat="1" x14ac:dyDescent="0.2">
      <c r="A232" s="53"/>
      <c r="B232" s="43" t="s">
        <v>214</v>
      </c>
      <c r="C232" s="52">
        <f>C217</f>
        <v>177300</v>
      </c>
    </row>
    <row r="233" spans="1:3" s="4" customFormat="1" x14ac:dyDescent="0.2">
      <c r="A233" s="15"/>
      <c r="B233" s="16"/>
      <c r="C233" s="17"/>
    </row>
    <row r="234" spans="1:3" s="4" customFormat="1" x14ac:dyDescent="0.2">
      <c r="A234" s="28"/>
      <c r="B234" s="16"/>
      <c r="C234" s="47"/>
    </row>
    <row r="235" spans="1:3" s="4" customFormat="1" ht="19.5" x14ac:dyDescent="0.2">
      <c r="A235" s="30" t="s">
        <v>520</v>
      </c>
      <c r="B235" s="38"/>
      <c r="C235" s="47"/>
    </row>
    <row r="236" spans="1:3" s="4" customFormat="1" ht="19.5" x14ac:dyDescent="0.2">
      <c r="A236" s="30" t="s">
        <v>219</v>
      </c>
      <c r="B236" s="38"/>
      <c r="C236" s="47"/>
    </row>
    <row r="237" spans="1:3" s="4" customFormat="1" ht="19.5" x14ac:dyDescent="0.2">
      <c r="A237" s="30" t="s">
        <v>305</v>
      </c>
      <c r="B237" s="38"/>
      <c r="C237" s="47"/>
    </row>
    <row r="238" spans="1:3" s="4" customFormat="1" ht="19.5" x14ac:dyDescent="0.2">
      <c r="A238" s="30" t="s">
        <v>507</v>
      </c>
      <c r="B238" s="38"/>
      <c r="C238" s="47"/>
    </row>
    <row r="239" spans="1:3" s="4" customFormat="1" x14ac:dyDescent="0.2">
      <c r="A239" s="30"/>
      <c r="B239" s="32"/>
      <c r="C239" s="17"/>
    </row>
    <row r="240" spans="1:3" s="4" customFormat="1" ht="18.75" customHeight="1" x14ac:dyDescent="0.2">
      <c r="A240" s="40">
        <v>410000</v>
      </c>
      <c r="B240" s="34" t="s">
        <v>83</v>
      </c>
      <c r="C240" s="48">
        <f>C241</f>
        <v>142200</v>
      </c>
    </row>
    <row r="241" spans="1:3" s="4" customFormat="1" ht="19.5" x14ac:dyDescent="0.2">
      <c r="A241" s="40">
        <v>412000</v>
      </c>
      <c r="B241" s="38" t="s">
        <v>191</v>
      </c>
      <c r="C241" s="48">
        <f>SUM(C242:C246)</f>
        <v>142200</v>
      </c>
    </row>
    <row r="242" spans="1:3" s="4" customFormat="1" x14ac:dyDescent="0.2">
      <c r="A242" s="49">
        <v>412100</v>
      </c>
      <c r="B242" s="31" t="s">
        <v>87</v>
      </c>
      <c r="C242" s="47">
        <v>16500</v>
      </c>
    </row>
    <row r="243" spans="1:3" s="4" customFormat="1" x14ac:dyDescent="0.2">
      <c r="A243" s="30">
        <v>412200</v>
      </c>
      <c r="B243" s="31" t="s">
        <v>200</v>
      </c>
      <c r="C243" s="47">
        <v>500</v>
      </c>
    </row>
    <row r="244" spans="1:3" s="4" customFormat="1" x14ac:dyDescent="0.2">
      <c r="A244" s="30">
        <v>412300</v>
      </c>
      <c r="B244" s="31" t="s">
        <v>88</v>
      </c>
      <c r="C244" s="47">
        <v>500</v>
      </c>
    </row>
    <row r="245" spans="1:3" s="4" customFormat="1" x14ac:dyDescent="0.2">
      <c r="A245" s="30">
        <v>412600</v>
      </c>
      <c r="B245" s="31" t="s">
        <v>201</v>
      </c>
      <c r="C245" s="47">
        <v>2200</v>
      </c>
    </row>
    <row r="246" spans="1:3" s="4" customFormat="1" x14ac:dyDescent="0.2">
      <c r="A246" s="30">
        <v>412900</v>
      </c>
      <c r="B246" s="31" t="s">
        <v>277</v>
      </c>
      <c r="C246" s="47">
        <v>122500</v>
      </c>
    </row>
    <row r="247" spans="1:3" s="4" customFormat="1" x14ac:dyDescent="0.2">
      <c r="A247" s="53"/>
      <c r="B247" s="43" t="s">
        <v>214</v>
      </c>
      <c r="C247" s="52">
        <f>C240</f>
        <v>142200</v>
      </c>
    </row>
    <row r="248" spans="1:3" s="4" customFormat="1" x14ac:dyDescent="0.2">
      <c r="A248" s="15"/>
      <c r="B248" s="16"/>
      <c r="C248" s="17"/>
    </row>
    <row r="249" spans="1:3" s="4" customFormat="1" x14ac:dyDescent="0.2">
      <c r="A249" s="15"/>
      <c r="B249" s="16"/>
      <c r="C249" s="17"/>
    </row>
    <row r="250" spans="1:3" s="4" customFormat="1" ht="19.5" x14ac:dyDescent="0.2">
      <c r="A250" s="30" t="s">
        <v>521</v>
      </c>
      <c r="B250" s="38"/>
      <c r="C250" s="17"/>
    </row>
    <row r="251" spans="1:3" s="4" customFormat="1" ht="19.5" x14ac:dyDescent="0.2">
      <c r="A251" s="30" t="s">
        <v>218</v>
      </c>
      <c r="B251" s="38"/>
      <c r="C251" s="17"/>
    </row>
    <row r="252" spans="1:3" s="4" customFormat="1" ht="19.5" x14ac:dyDescent="0.2">
      <c r="A252" s="30" t="s">
        <v>306</v>
      </c>
      <c r="B252" s="38"/>
      <c r="C252" s="17"/>
    </row>
    <row r="253" spans="1:3" s="4" customFormat="1" ht="19.5" x14ac:dyDescent="0.2">
      <c r="A253" s="30" t="s">
        <v>507</v>
      </c>
      <c r="B253" s="38"/>
      <c r="C253" s="17"/>
    </row>
    <row r="254" spans="1:3" s="4" customFormat="1" x14ac:dyDescent="0.2">
      <c r="A254" s="30"/>
      <c r="B254" s="32"/>
      <c r="C254" s="17"/>
    </row>
    <row r="255" spans="1:3" s="50" customFormat="1" ht="19.5" x14ac:dyDescent="0.2">
      <c r="A255" s="40">
        <v>410000</v>
      </c>
      <c r="B255" s="34" t="s">
        <v>83</v>
      </c>
      <c r="C255" s="48">
        <f>C256+C261</f>
        <v>426400</v>
      </c>
    </row>
    <row r="256" spans="1:3" s="50" customFormat="1" ht="19.5" x14ac:dyDescent="0.2">
      <c r="A256" s="40">
        <v>411000</v>
      </c>
      <c r="B256" s="34" t="s">
        <v>186</v>
      </c>
      <c r="C256" s="48">
        <f>SUM(C257:C260)</f>
        <v>188600</v>
      </c>
    </row>
    <row r="257" spans="1:3" s="4" customFormat="1" x14ac:dyDescent="0.2">
      <c r="A257" s="30">
        <v>411100</v>
      </c>
      <c r="B257" s="31" t="s">
        <v>84</v>
      </c>
      <c r="C257" s="47">
        <v>171000</v>
      </c>
    </row>
    <row r="258" spans="1:3" s="4" customFormat="1" x14ac:dyDescent="0.2">
      <c r="A258" s="30">
        <v>411200</v>
      </c>
      <c r="B258" s="31" t="s">
        <v>199</v>
      </c>
      <c r="C258" s="47">
        <v>11000</v>
      </c>
    </row>
    <row r="259" spans="1:3" s="4" customFormat="1" ht="37.5" x14ac:dyDescent="0.2">
      <c r="A259" s="30">
        <v>411300</v>
      </c>
      <c r="B259" s="31" t="s">
        <v>85</v>
      </c>
      <c r="C259" s="47">
        <v>2500</v>
      </c>
    </row>
    <row r="260" spans="1:3" s="4" customFormat="1" x14ac:dyDescent="0.2">
      <c r="A260" s="30">
        <v>411400</v>
      </c>
      <c r="B260" s="31" t="s">
        <v>86</v>
      </c>
      <c r="C260" s="47">
        <v>4100</v>
      </c>
    </row>
    <row r="261" spans="1:3" s="50" customFormat="1" ht="18.75" customHeight="1" x14ac:dyDescent="0.2">
      <c r="A261" s="40">
        <v>412000</v>
      </c>
      <c r="B261" s="38" t="s">
        <v>191</v>
      </c>
      <c r="C261" s="48">
        <f>SUM(C262:C272)</f>
        <v>237800</v>
      </c>
    </row>
    <row r="262" spans="1:3" s="4" customFormat="1" x14ac:dyDescent="0.2">
      <c r="A262" s="30">
        <v>412100</v>
      </c>
      <c r="B262" s="31" t="s">
        <v>87</v>
      </c>
      <c r="C262" s="47">
        <v>45600</v>
      </c>
    </row>
    <row r="263" spans="1:3" s="4" customFormat="1" x14ac:dyDescent="0.2">
      <c r="A263" s="30">
        <v>412200</v>
      </c>
      <c r="B263" s="31" t="s">
        <v>200</v>
      </c>
      <c r="C263" s="47">
        <v>16000</v>
      </c>
    </row>
    <row r="264" spans="1:3" s="4" customFormat="1" x14ac:dyDescent="0.2">
      <c r="A264" s="30">
        <v>412300</v>
      </c>
      <c r="B264" s="31" t="s">
        <v>88</v>
      </c>
      <c r="C264" s="47">
        <v>3500</v>
      </c>
    </row>
    <row r="265" spans="1:3" s="4" customFormat="1" x14ac:dyDescent="0.2">
      <c r="A265" s="30">
        <v>412500</v>
      </c>
      <c r="B265" s="31" t="s">
        <v>90</v>
      </c>
      <c r="C265" s="47">
        <v>400</v>
      </c>
    </row>
    <row r="266" spans="1:3" s="4" customFormat="1" x14ac:dyDescent="0.2">
      <c r="A266" s="30">
        <v>412600</v>
      </c>
      <c r="B266" s="31" t="s">
        <v>201</v>
      </c>
      <c r="C266" s="47">
        <v>3400</v>
      </c>
    </row>
    <row r="267" spans="1:3" s="4" customFormat="1" x14ac:dyDescent="0.2">
      <c r="A267" s="30">
        <v>412700</v>
      </c>
      <c r="B267" s="31" t="s">
        <v>188</v>
      </c>
      <c r="C267" s="47">
        <v>20000</v>
      </c>
    </row>
    <row r="268" spans="1:3" s="4" customFormat="1" x14ac:dyDescent="0.2">
      <c r="A268" s="30">
        <v>412900</v>
      </c>
      <c r="B268" s="31" t="s">
        <v>508</v>
      </c>
      <c r="C268" s="47">
        <v>0</v>
      </c>
    </row>
    <row r="269" spans="1:3" s="4" customFormat="1" x14ac:dyDescent="0.2">
      <c r="A269" s="30">
        <v>412900</v>
      </c>
      <c r="B269" s="39" t="s">
        <v>277</v>
      </c>
      <c r="C269" s="47">
        <v>146000</v>
      </c>
    </row>
    <row r="270" spans="1:3" s="4" customFormat="1" x14ac:dyDescent="0.2">
      <c r="A270" s="30">
        <v>412900</v>
      </c>
      <c r="B270" s="39" t="s">
        <v>295</v>
      </c>
      <c r="C270" s="47">
        <v>2500</v>
      </c>
    </row>
    <row r="271" spans="1:3" s="4" customFormat="1" x14ac:dyDescent="0.2">
      <c r="A271" s="30">
        <v>412900</v>
      </c>
      <c r="B271" s="39" t="s">
        <v>297</v>
      </c>
      <c r="C271" s="47">
        <v>400</v>
      </c>
    </row>
    <row r="272" spans="1:3" s="4" customFormat="1" x14ac:dyDescent="0.2">
      <c r="A272" s="30">
        <v>412900</v>
      </c>
      <c r="B272" s="31" t="s">
        <v>279</v>
      </c>
      <c r="C272" s="47">
        <v>0</v>
      </c>
    </row>
    <row r="273" spans="1:3" s="50" customFormat="1" ht="18.75" customHeight="1" x14ac:dyDescent="0.2">
      <c r="A273" s="40">
        <v>510000</v>
      </c>
      <c r="B273" s="38" t="s">
        <v>140</v>
      </c>
      <c r="C273" s="48">
        <f t="shared" ref="C273" si="21">C274+C276</f>
        <v>4000</v>
      </c>
    </row>
    <row r="274" spans="1:3" s="50" customFormat="1" ht="19.5" x14ac:dyDescent="0.2">
      <c r="A274" s="40">
        <v>511000</v>
      </c>
      <c r="B274" s="38" t="s">
        <v>141</v>
      </c>
      <c r="C274" s="48">
        <f t="shared" ref="C274" si="22">SUM(C275)</f>
        <v>2000</v>
      </c>
    </row>
    <row r="275" spans="1:3" s="4" customFormat="1" x14ac:dyDescent="0.2">
      <c r="A275" s="30">
        <v>511300</v>
      </c>
      <c r="B275" s="31" t="s">
        <v>144</v>
      </c>
      <c r="C275" s="47">
        <v>2000</v>
      </c>
    </row>
    <row r="276" spans="1:3" s="50" customFormat="1" ht="19.5" x14ac:dyDescent="0.2">
      <c r="A276" s="40">
        <v>513000</v>
      </c>
      <c r="B276" s="38" t="s">
        <v>149</v>
      </c>
      <c r="C276" s="48">
        <f t="shared" ref="C276" si="23">C277</f>
        <v>2000</v>
      </c>
    </row>
    <row r="277" spans="1:3" s="4" customFormat="1" x14ac:dyDescent="0.2">
      <c r="A277" s="30">
        <v>513700</v>
      </c>
      <c r="B277" s="31" t="s">
        <v>307</v>
      </c>
      <c r="C277" s="47">
        <v>2000</v>
      </c>
    </row>
    <row r="278" spans="1:3" s="4" customFormat="1" x14ac:dyDescent="0.2">
      <c r="A278" s="11"/>
      <c r="B278" s="43" t="s">
        <v>214</v>
      </c>
      <c r="C278" s="52">
        <f>C255+C273</f>
        <v>430400</v>
      </c>
    </row>
    <row r="279" spans="1:3" s="4" customFormat="1" x14ac:dyDescent="0.2">
      <c r="A279" s="28"/>
      <c r="B279" s="16"/>
      <c r="C279" s="47"/>
    </row>
    <row r="280" spans="1:3" s="4" customFormat="1" x14ac:dyDescent="0.2">
      <c r="A280" s="28"/>
      <c r="B280" s="16"/>
      <c r="C280" s="47"/>
    </row>
    <row r="281" spans="1:3" s="4" customFormat="1" ht="19.5" x14ac:dyDescent="0.2">
      <c r="A281" s="30" t="s">
        <v>522</v>
      </c>
      <c r="B281" s="38"/>
      <c r="C281" s="47"/>
    </row>
    <row r="282" spans="1:3" s="4" customFormat="1" ht="19.5" x14ac:dyDescent="0.2">
      <c r="A282" s="30" t="s">
        <v>220</v>
      </c>
      <c r="B282" s="38"/>
      <c r="C282" s="47"/>
    </row>
    <row r="283" spans="1:3" s="4" customFormat="1" ht="19.5" x14ac:dyDescent="0.2">
      <c r="A283" s="30" t="s">
        <v>300</v>
      </c>
      <c r="B283" s="38"/>
      <c r="C283" s="47"/>
    </row>
    <row r="284" spans="1:3" s="4" customFormat="1" ht="19.5" x14ac:dyDescent="0.2">
      <c r="A284" s="30" t="s">
        <v>507</v>
      </c>
      <c r="B284" s="38"/>
      <c r="C284" s="47"/>
    </row>
    <row r="285" spans="1:3" s="4" customFormat="1" x14ac:dyDescent="0.2">
      <c r="A285" s="30"/>
      <c r="B285" s="32"/>
      <c r="C285" s="17"/>
    </row>
    <row r="286" spans="1:3" s="4" customFormat="1" ht="18.75" customHeight="1" x14ac:dyDescent="0.2">
      <c r="A286" s="40">
        <v>410000</v>
      </c>
      <c r="B286" s="34" t="s">
        <v>83</v>
      </c>
      <c r="C286" s="48">
        <f>C287+C292</f>
        <v>1963100</v>
      </c>
    </row>
    <row r="287" spans="1:3" s="4" customFormat="1" ht="19.5" x14ac:dyDescent="0.2">
      <c r="A287" s="40">
        <v>411000</v>
      </c>
      <c r="B287" s="34" t="s">
        <v>186</v>
      </c>
      <c r="C287" s="48">
        <f>SUM(C288:C291)</f>
        <v>1804800</v>
      </c>
    </row>
    <row r="288" spans="1:3" s="4" customFormat="1" x14ac:dyDescent="0.2">
      <c r="A288" s="30">
        <v>411100</v>
      </c>
      <c r="B288" s="31" t="s">
        <v>84</v>
      </c>
      <c r="C288" s="47">
        <v>1556600</v>
      </c>
    </row>
    <row r="289" spans="1:3" s="4" customFormat="1" x14ac:dyDescent="0.2">
      <c r="A289" s="30">
        <v>411200</v>
      </c>
      <c r="B289" s="31" t="s">
        <v>199</v>
      </c>
      <c r="C289" s="47">
        <v>214500</v>
      </c>
    </row>
    <row r="290" spans="1:3" s="4" customFormat="1" ht="37.5" x14ac:dyDescent="0.2">
      <c r="A290" s="30">
        <v>411300</v>
      </c>
      <c r="B290" s="31" t="s">
        <v>85</v>
      </c>
      <c r="C290" s="47">
        <v>8100</v>
      </c>
    </row>
    <row r="291" spans="1:3" s="4" customFormat="1" x14ac:dyDescent="0.2">
      <c r="A291" s="30">
        <v>411400</v>
      </c>
      <c r="B291" s="31" t="s">
        <v>86</v>
      </c>
      <c r="C291" s="47">
        <v>25600</v>
      </c>
    </row>
    <row r="292" spans="1:3" s="4" customFormat="1" ht="18.75" customHeight="1" x14ac:dyDescent="0.2">
      <c r="A292" s="40">
        <v>412000</v>
      </c>
      <c r="B292" s="38" t="s">
        <v>191</v>
      </c>
      <c r="C292" s="48">
        <f>SUM(C293:C304)</f>
        <v>158300</v>
      </c>
    </row>
    <row r="293" spans="1:3" s="4" customFormat="1" x14ac:dyDescent="0.2">
      <c r="A293" s="30">
        <v>412100</v>
      </c>
      <c r="B293" s="31" t="s">
        <v>87</v>
      </c>
      <c r="C293" s="47">
        <v>16100</v>
      </c>
    </row>
    <row r="294" spans="1:3" s="4" customFormat="1" x14ac:dyDescent="0.2">
      <c r="A294" s="30">
        <v>412200</v>
      </c>
      <c r="B294" s="31" t="s">
        <v>200</v>
      </c>
      <c r="C294" s="47">
        <v>61000</v>
      </c>
    </row>
    <row r="295" spans="1:3" s="4" customFormat="1" x14ac:dyDescent="0.2">
      <c r="A295" s="30">
        <v>412300</v>
      </c>
      <c r="B295" s="31" t="s">
        <v>88</v>
      </c>
      <c r="C295" s="47">
        <v>12500</v>
      </c>
    </row>
    <row r="296" spans="1:3" s="4" customFormat="1" x14ac:dyDescent="0.2">
      <c r="A296" s="30">
        <v>412500</v>
      </c>
      <c r="B296" s="31" t="s">
        <v>90</v>
      </c>
      <c r="C296" s="47">
        <v>6900</v>
      </c>
    </row>
    <row r="297" spans="1:3" s="4" customFormat="1" x14ac:dyDescent="0.2">
      <c r="A297" s="30">
        <v>412600</v>
      </c>
      <c r="B297" s="31" t="s">
        <v>201</v>
      </c>
      <c r="C297" s="47">
        <v>15000</v>
      </c>
    </row>
    <row r="298" spans="1:3" s="4" customFormat="1" x14ac:dyDescent="0.2">
      <c r="A298" s="30">
        <v>412700</v>
      </c>
      <c r="B298" s="31" t="s">
        <v>188</v>
      </c>
      <c r="C298" s="47">
        <v>20000</v>
      </c>
    </row>
    <row r="299" spans="1:3" s="4" customFormat="1" x14ac:dyDescent="0.2">
      <c r="A299" s="30">
        <v>412900</v>
      </c>
      <c r="B299" s="31" t="s">
        <v>508</v>
      </c>
      <c r="C299" s="47">
        <v>0</v>
      </c>
    </row>
    <row r="300" spans="1:3" s="4" customFormat="1" x14ac:dyDescent="0.2">
      <c r="A300" s="30">
        <v>412900</v>
      </c>
      <c r="B300" s="31" t="s">
        <v>277</v>
      </c>
      <c r="C300" s="47">
        <v>15000</v>
      </c>
    </row>
    <row r="301" spans="1:3" s="4" customFormat="1" x14ac:dyDescent="0.2">
      <c r="A301" s="30">
        <v>412900</v>
      </c>
      <c r="B301" s="31" t="s">
        <v>295</v>
      </c>
      <c r="C301" s="47">
        <v>5000</v>
      </c>
    </row>
    <row r="302" spans="1:3" s="4" customFormat="1" x14ac:dyDescent="0.2">
      <c r="A302" s="30">
        <v>412900</v>
      </c>
      <c r="B302" s="39" t="s">
        <v>296</v>
      </c>
      <c r="C302" s="47">
        <v>1600</v>
      </c>
    </row>
    <row r="303" spans="1:3" s="4" customFormat="1" x14ac:dyDescent="0.2">
      <c r="A303" s="30">
        <v>412900</v>
      </c>
      <c r="B303" s="31" t="s">
        <v>297</v>
      </c>
      <c r="C303" s="47">
        <v>3200</v>
      </c>
    </row>
    <row r="304" spans="1:3" s="4" customFormat="1" x14ac:dyDescent="0.2">
      <c r="A304" s="30">
        <v>412900</v>
      </c>
      <c r="B304" s="31" t="s">
        <v>279</v>
      </c>
      <c r="C304" s="47">
        <v>2000</v>
      </c>
    </row>
    <row r="305" spans="1:3" s="4" customFormat="1" ht="18.75" customHeight="1" x14ac:dyDescent="0.2">
      <c r="A305" s="40">
        <v>510000</v>
      </c>
      <c r="B305" s="38" t="s">
        <v>140</v>
      </c>
      <c r="C305" s="48">
        <f>C306+C310+C308</f>
        <v>21500</v>
      </c>
    </row>
    <row r="306" spans="1:3" s="4" customFormat="1" ht="19.5" x14ac:dyDescent="0.2">
      <c r="A306" s="40">
        <v>511000</v>
      </c>
      <c r="B306" s="38" t="s">
        <v>141</v>
      </c>
      <c r="C306" s="48">
        <f>SUM(C307:C307)</f>
        <v>10000</v>
      </c>
    </row>
    <row r="307" spans="1:3" s="4" customFormat="1" x14ac:dyDescent="0.2">
      <c r="A307" s="30">
        <v>511300</v>
      </c>
      <c r="B307" s="31" t="s">
        <v>144</v>
      </c>
      <c r="C307" s="47">
        <v>10000</v>
      </c>
    </row>
    <row r="308" spans="1:3" s="50" customFormat="1" ht="19.5" x14ac:dyDescent="0.2">
      <c r="A308" s="40">
        <v>513000</v>
      </c>
      <c r="B308" s="38" t="s">
        <v>149</v>
      </c>
      <c r="C308" s="48">
        <f t="shared" ref="C308" si="24">C309</f>
        <v>7500</v>
      </c>
    </row>
    <row r="309" spans="1:3" s="4" customFormat="1" x14ac:dyDescent="0.2">
      <c r="A309" s="30">
        <v>513700</v>
      </c>
      <c r="B309" s="31" t="s">
        <v>308</v>
      </c>
      <c r="C309" s="47">
        <v>7500</v>
      </c>
    </row>
    <row r="310" spans="1:3" s="50" customFormat="1" ht="19.5" x14ac:dyDescent="0.2">
      <c r="A310" s="40">
        <v>516000</v>
      </c>
      <c r="B310" s="38" t="s">
        <v>151</v>
      </c>
      <c r="C310" s="48">
        <f t="shared" ref="C310" si="25">C311</f>
        <v>4000</v>
      </c>
    </row>
    <row r="311" spans="1:3" s="4" customFormat="1" x14ac:dyDescent="0.2">
      <c r="A311" s="30">
        <v>516100</v>
      </c>
      <c r="B311" s="31" t="s">
        <v>151</v>
      </c>
      <c r="C311" s="47">
        <v>4000</v>
      </c>
    </row>
    <row r="312" spans="1:3" s="50" customFormat="1" ht="19.5" x14ac:dyDescent="0.2">
      <c r="A312" s="40">
        <v>630000</v>
      </c>
      <c r="B312" s="38" t="s">
        <v>302</v>
      </c>
      <c r="C312" s="48">
        <f>C313</f>
        <v>0</v>
      </c>
    </row>
    <row r="313" spans="1:3" s="50" customFormat="1" ht="19.5" x14ac:dyDescent="0.2">
      <c r="A313" s="40">
        <v>638000</v>
      </c>
      <c r="B313" s="38" t="s">
        <v>120</v>
      </c>
      <c r="C313" s="48">
        <f t="shared" ref="C313" si="26">C314</f>
        <v>0</v>
      </c>
    </row>
    <row r="314" spans="1:3" s="4" customFormat="1" x14ac:dyDescent="0.2">
      <c r="A314" s="30">
        <v>638100</v>
      </c>
      <c r="B314" s="31" t="s">
        <v>181</v>
      </c>
      <c r="C314" s="47">
        <v>0</v>
      </c>
    </row>
    <row r="315" spans="1:3" s="4" customFormat="1" x14ac:dyDescent="0.2">
      <c r="A315" s="53"/>
      <c r="B315" s="43" t="s">
        <v>214</v>
      </c>
      <c r="C315" s="52">
        <f>C286+C305+C312</f>
        <v>1984600</v>
      </c>
    </row>
    <row r="316" spans="1:3" s="4" customFormat="1" x14ac:dyDescent="0.2">
      <c r="A316" s="15"/>
      <c r="B316" s="16"/>
      <c r="C316" s="17"/>
    </row>
    <row r="317" spans="1:3" s="4" customFormat="1" x14ac:dyDescent="0.2">
      <c r="A317" s="28"/>
      <c r="B317" s="16"/>
      <c r="C317" s="47"/>
    </row>
    <row r="318" spans="1:3" s="4" customFormat="1" ht="19.5" x14ac:dyDescent="0.2">
      <c r="A318" s="30" t="s">
        <v>523</v>
      </c>
      <c r="B318" s="38"/>
      <c r="C318" s="47"/>
    </row>
    <row r="319" spans="1:3" s="4" customFormat="1" ht="19.5" x14ac:dyDescent="0.2">
      <c r="A319" s="30" t="s">
        <v>221</v>
      </c>
      <c r="B319" s="38"/>
      <c r="C319" s="47"/>
    </row>
    <row r="320" spans="1:3" s="4" customFormat="1" ht="19.5" x14ac:dyDescent="0.2">
      <c r="A320" s="30" t="s">
        <v>301</v>
      </c>
      <c r="B320" s="38"/>
      <c r="C320" s="47"/>
    </row>
    <row r="321" spans="1:3" s="4" customFormat="1" ht="19.5" x14ac:dyDescent="0.2">
      <c r="A321" s="30" t="s">
        <v>507</v>
      </c>
      <c r="B321" s="38"/>
      <c r="C321" s="47"/>
    </row>
    <row r="322" spans="1:3" s="4" customFormat="1" x14ac:dyDescent="0.2">
      <c r="A322" s="30"/>
      <c r="B322" s="32"/>
      <c r="C322" s="17"/>
    </row>
    <row r="323" spans="1:3" s="4" customFormat="1" ht="19.5" x14ac:dyDescent="0.2">
      <c r="A323" s="40">
        <v>410000</v>
      </c>
      <c r="B323" s="34" t="s">
        <v>83</v>
      </c>
      <c r="C323" s="48">
        <f>C324+C329+C345+C352+C347+C356+C354</f>
        <v>9845100</v>
      </c>
    </row>
    <row r="324" spans="1:3" s="4" customFormat="1" ht="19.5" x14ac:dyDescent="0.2">
      <c r="A324" s="40">
        <v>411000</v>
      </c>
      <c r="B324" s="34" t="s">
        <v>186</v>
      </c>
      <c r="C324" s="48">
        <f>SUM(C325:C328)</f>
        <v>2410000</v>
      </c>
    </row>
    <row r="325" spans="1:3" s="4" customFormat="1" x14ac:dyDescent="0.2">
      <c r="A325" s="30">
        <v>411100</v>
      </c>
      <c r="B325" s="31" t="s">
        <v>84</v>
      </c>
      <c r="C325" s="47">
        <v>2270000</v>
      </c>
    </row>
    <row r="326" spans="1:3" s="4" customFormat="1" x14ac:dyDescent="0.2">
      <c r="A326" s="30">
        <v>411200</v>
      </c>
      <c r="B326" s="31" t="s">
        <v>199</v>
      </c>
      <c r="C326" s="47">
        <v>80000</v>
      </c>
    </row>
    <row r="327" spans="1:3" s="4" customFormat="1" ht="37.5" x14ac:dyDescent="0.2">
      <c r="A327" s="30">
        <v>411300</v>
      </c>
      <c r="B327" s="31" t="s">
        <v>85</v>
      </c>
      <c r="C327" s="47">
        <v>50000</v>
      </c>
    </row>
    <row r="328" spans="1:3" s="4" customFormat="1" x14ac:dyDescent="0.2">
      <c r="A328" s="30">
        <v>411400</v>
      </c>
      <c r="B328" s="31" t="s">
        <v>86</v>
      </c>
      <c r="C328" s="47">
        <v>10000</v>
      </c>
    </row>
    <row r="329" spans="1:3" s="4" customFormat="1" ht="18.75" customHeight="1" x14ac:dyDescent="0.2">
      <c r="A329" s="40">
        <v>412000</v>
      </c>
      <c r="B329" s="38" t="s">
        <v>191</v>
      </c>
      <c r="C329" s="48">
        <f>SUM(C330:C344)</f>
        <v>2418100</v>
      </c>
    </row>
    <row r="330" spans="1:3" s="4" customFormat="1" x14ac:dyDescent="0.2">
      <c r="A330" s="30">
        <v>412100</v>
      </c>
      <c r="B330" s="31" t="s">
        <v>87</v>
      </c>
      <c r="C330" s="47">
        <v>1000</v>
      </c>
    </row>
    <row r="331" spans="1:3" s="4" customFormat="1" x14ac:dyDescent="0.2">
      <c r="A331" s="30">
        <v>412200</v>
      </c>
      <c r="B331" s="31" t="s">
        <v>200</v>
      </c>
      <c r="C331" s="47">
        <v>210000</v>
      </c>
    </row>
    <row r="332" spans="1:3" s="4" customFormat="1" x14ac:dyDescent="0.2">
      <c r="A332" s="30">
        <v>412300</v>
      </c>
      <c r="B332" s="31" t="s">
        <v>88</v>
      </c>
      <c r="C332" s="47">
        <v>245100</v>
      </c>
    </row>
    <row r="333" spans="1:3" s="4" customFormat="1" x14ac:dyDescent="0.2">
      <c r="A333" s="30">
        <v>412500</v>
      </c>
      <c r="B333" s="31" t="s">
        <v>90</v>
      </c>
      <c r="C333" s="47">
        <v>90000</v>
      </c>
    </row>
    <row r="334" spans="1:3" s="4" customFormat="1" x14ac:dyDescent="0.2">
      <c r="A334" s="30">
        <v>412600</v>
      </c>
      <c r="B334" s="31" t="s">
        <v>201</v>
      </c>
      <c r="C334" s="47">
        <v>200000</v>
      </c>
    </row>
    <row r="335" spans="1:3" s="4" customFormat="1" x14ac:dyDescent="0.2">
      <c r="A335" s="30">
        <v>412700</v>
      </c>
      <c r="B335" s="31" t="s">
        <v>188</v>
      </c>
      <c r="C335" s="47">
        <v>100000</v>
      </c>
    </row>
    <row r="336" spans="1:3" s="4" customFormat="1" x14ac:dyDescent="0.2">
      <c r="A336" s="30">
        <v>412700</v>
      </c>
      <c r="B336" s="31" t="s">
        <v>471</v>
      </c>
      <c r="C336" s="47">
        <v>1100000</v>
      </c>
    </row>
    <row r="337" spans="1:3" s="4" customFormat="1" x14ac:dyDescent="0.2">
      <c r="A337" s="30">
        <v>412700</v>
      </c>
      <c r="B337" s="31" t="s">
        <v>282</v>
      </c>
      <c r="C337" s="47">
        <v>70000</v>
      </c>
    </row>
    <row r="338" spans="1:3" s="4" customFormat="1" x14ac:dyDescent="0.2">
      <c r="A338" s="30">
        <v>412800</v>
      </c>
      <c r="B338" s="31" t="s">
        <v>202</v>
      </c>
      <c r="C338" s="47">
        <v>5000</v>
      </c>
    </row>
    <row r="339" spans="1:3" s="4" customFormat="1" x14ac:dyDescent="0.2">
      <c r="A339" s="30">
        <v>412900</v>
      </c>
      <c r="B339" s="39" t="s">
        <v>508</v>
      </c>
      <c r="C339" s="47">
        <v>0</v>
      </c>
    </row>
    <row r="340" spans="1:3" s="4" customFormat="1" x14ac:dyDescent="0.2">
      <c r="A340" s="30">
        <v>412900</v>
      </c>
      <c r="B340" s="39" t="s">
        <v>277</v>
      </c>
      <c r="C340" s="47">
        <v>320000</v>
      </c>
    </row>
    <row r="341" spans="1:3" s="4" customFormat="1" x14ac:dyDescent="0.2">
      <c r="A341" s="30">
        <v>412900</v>
      </c>
      <c r="B341" s="39" t="s">
        <v>295</v>
      </c>
      <c r="C341" s="47">
        <v>50000</v>
      </c>
    </row>
    <row r="342" spans="1:3" s="4" customFormat="1" x14ac:dyDescent="0.2">
      <c r="A342" s="30">
        <v>412900</v>
      </c>
      <c r="B342" s="39" t="s">
        <v>296</v>
      </c>
      <c r="C342" s="47">
        <v>20000</v>
      </c>
    </row>
    <row r="343" spans="1:3" s="4" customFormat="1" x14ac:dyDescent="0.2">
      <c r="A343" s="30">
        <v>412900</v>
      </c>
      <c r="B343" s="39" t="s">
        <v>297</v>
      </c>
      <c r="C343" s="47">
        <v>5000</v>
      </c>
    </row>
    <row r="344" spans="1:3" s="4" customFormat="1" x14ac:dyDescent="0.2">
      <c r="A344" s="30">
        <v>412900</v>
      </c>
      <c r="B344" s="31" t="s">
        <v>279</v>
      </c>
      <c r="C344" s="47">
        <v>2000</v>
      </c>
    </row>
    <row r="345" spans="1:3" s="51" customFormat="1" ht="18.75" customHeight="1" x14ac:dyDescent="0.2">
      <c r="A345" s="40">
        <v>414000</v>
      </c>
      <c r="B345" s="38" t="s">
        <v>100</v>
      </c>
      <c r="C345" s="48">
        <f t="shared" ref="C345" si="27">SUM(C346)</f>
        <v>4800000</v>
      </c>
    </row>
    <row r="346" spans="1:3" s="4" customFormat="1" x14ac:dyDescent="0.2">
      <c r="A346" s="30">
        <v>414100</v>
      </c>
      <c r="B346" s="31" t="s">
        <v>309</v>
      </c>
      <c r="C346" s="47">
        <v>4800000</v>
      </c>
    </row>
    <row r="347" spans="1:3" s="50" customFormat="1" ht="18.75" customHeight="1" x14ac:dyDescent="0.2">
      <c r="A347" s="40">
        <v>415000</v>
      </c>
      <c r="B347" s="38" t="s">
        <v>48</v>
      </c>
      <c r="C347" s="48">
        <f>SUM(C348:C351)</f>
        <v>17000</v>
      </c>
    </row>
    <row r="348" spans="1:3" s="4" customFormat="1" x14ac:dyDescent="0.2">
      <c r="A348" s="49">
        <v>415100</v>
      </c>
      <c r="B348" s="31" t="s">
        <v>243</v>
      </c>
      <c r="C348" s="47">
        <v>0</v>
      </c>
    </row>
    <row r="349" spans="1:3" s="4" customFormat="1" x14ac:dyDescent="0.2">
      <c r="A349" s="30">
        <v>415200</v>
      </c>
      <c r="B349" s="31" t="s">
        <v>299</v>
      </c>
      <c r="C349" s="47">
        <v>10000</v>
      </c>
    </row>
    <row r="350" spans="1:3" s="4" customFormat="1" x14ac:dyDescent="0.2">
      <c r="A350" s="30">
        <v>415200</v>
      </c>
      <c r="B350" s="31" t="s">
        <v>244</v>
      </c>
      <c r="C350" s="47">
        <v>5000</v>
      </c>
    </row>
    <row r="351" spans="1:3" s="4" customFormat="1" x14ac:dyDescent="0.2">
      <c r="A351" s="30">
        <v>415200</v>
      </c>
      <c r="B351" s="31" t="s">
        <v>245</v>
      </c>
      <c r="C351" s="47">
        <v>2000</v>
      </c>
    </row>
    <row r="352" spans="1:3" s="51" customFormat="1" ht="19.5" x14ac:dyDescent="0.2">
      <c r="A352" s="40">
        <v>416000</v>
      </c>
      <c r="B352" s="38" t="s">
        <v>193</v>
      </c>
      <c r="C352" s="48">
        <f t="shared" ref="C352" si="28">SUM(C353:C353)</f>
        <v>200000</v>
      </c>
    </row>
    <row r="353" spans="1:3" s="4" customFormat="1" x14ac:dyDescent="0.2">
      <c r="A353" s="49">
        <v>416100</v>
      </c>
      <c r="B353" s="31" t="s">
        <v>215</v>
      </c>
      <c r="C353" s="47">
        <v>200000</v>
      </c>
    </row>
    <row r="354" spans="1:3" s="50" customFormat="1" ht="39" x14ac:dyDescent="0.2">
      <c r="A354" s="40">
        <v>418000</v>
      </c>
      <c r="B354" s="38" t="s">
        <v>195</v>
      </c>
      <c r="C354" s="48">
        <f>C355</f>
        <v>0</v>
      </c>
    </row>
    <row r="355" spans="1:3" s="4" customFormat="1" ht="18.75" customHeight="1" x14ac:dyDescent="0.2">
      <c r="A355" s="30">
        <v>418400</v>
      </c>
      <c r="B355" s="31" t="s">
        <v>135</v>
      </c>
      <c r="C355" s="47">
        <v>0</v>
      </c>
    </row>
    <row r="356" spans="1:3" s="50" customFormat="1" ht="19.5" x14ac:dyDescent="0.2">
      <c r="A356" s="40">
        <v>419000</v>
      </c>
      <c r="B356" s="38" t="s">
        <v>196</v>
      </c>
      <c r="C356" s="48">
        <f t="shared" ref="C356" si="29">C357</f>
        <v>0</v>
      </c>
    </row>
    <row r="357" spans="1:3" s="4" customFormat="1" x14ac:dyDescent="0.2">
      <c r="A357" s="30">
        <v>419100</v>
      </c>
      <c r="B357" s="31" t="s">
        <v>196</v>
      </c>
      <c r="C357" s="47">
        <v>0</v>
      </c>
    </row>
    <row r="358" spans="1:3" s="50" customFormat="1" ht="19.5" x14ac:dyDescent="0.2">
      <c r="A358" s="40">
        <v>480000</v>
      </c>
      <c r="B358" s="38" t="s">
        <v>136</v>
      </c>
      <c r="C358" s="48">
        <f>C361+C359</f>
        <v>840000</v>
      </c>
    </row>
    <row r="359" spans="1:3" s="50" customFormat="1" ht="19.5" x14ac:dyDescent="0.2">
      <c r="A359" s="40">
        <v>487000</v>
      </c>
      <c r="B359" s="38" t="s">
        <v>185</v>
      </c>
      <c r="C359" s="48">
        <f>SUM(C360:C360)</f>
        <v>0</v>
      </c>
    </row>
    <row r="360" spans="1:3" s="4" customFormat="1" x14ac:dyDescent="0.2">
      <c r="A360" s="30">
        <v>487300</v>
      </c>
      <c r="B360" s="31" t="s">
        <v>137</v>
      </c>
      <c r="C360" s="47">
        <v>0</v>
      </c>
    </row>
    <row r="361" spans="1:3" s="50" customFormat="1" ht="19.5" x14ac:dyDescent="0.2">
      <c r="A361" s="40">
        <v>488000</v>
      </c>
      <c r="B361" s="38" t="s">
        <v>99</v>
      </c>
      <c r="C361" s="48">
        <f>SUM(C362:C363)</f>
        <v>840000</v>
      </c>
    </row>
    <row r="362" spans="1:3" s="4" customFormat="1" x14ac:dyDescent="0.2">
      <c r="A362" s="30">
        <v>488100</v>
      </c>
      <c r="B362" s="31" t="s">
        <v>310</v>
      </c>
      <c r="C362" s="47">
        <v>840000</v>
      </c>
    </row>
    <row r="363" spans="1:3" s="4" customFormat="1" x14ac:dyDescent="0.2">
      <c r="A363" s="30">
        <v>488100</v>
      </c>
      <c r="B363" s="31" t="s">
        <v>99</v>
      </c>
      <c r="C363" s="47">
        <v>0</v>
      </c>
    </row>
    <row r="364" spans="1:3" s="4" customFormat="1" ht="18.75" customHeight="1" x14ac:dyDescent="0.2">
      <c r="A364" s="40">
        <v>510000</v>
      </c>
      <c r="B364" s="38" t="s">
        <v>140</v>
      </c>
      <c r="C364" s="48">
        <f>C365+C368+C371</f>
        <v>2678000</v>
      </c>
    </row>
    <row r="365" spans="1:3" s="4" customFormat="1" ht="19.5" x14ac:dyDescent="0.2">
      <c r="A365" s="40">
        <v>511000</v>
      </c>
      <c r="B365" s="38" t="s">
        <v>141</v>
      </c>
      <c r="C365" s="48">
        <f>SUM(C366:C367)</f>
        <v>75000</v>
      </c>
    </row>
    <row r="366" spans="1:3" s="4" customFormat="1" x14ac:dyDescent="0.2">
      <c r="A366" s="30">
        <v>511200</v>
      </c>
      <c r="B366" s="31" t="s">
        <v>143</v>
      </c>
      <c r="C366" s="47">
        <v>5000</v>
      </c>
    </row>
    <row r="367" spans="1:3" s="4" customFormat="1" x14ac:dyDescent="0.2">
      <c r="A367" s="30">
        <v>511300</v>
      </c>
      <c r="B367" s="31" t="s">
        <v>144</v>
      </c>
      <c r="C367" s="47">
        <v>70000</v>
      </c>
    </row>
    <row r="368" spans="1:3" s="4" customFormat="1" ht="18.75" customHeight="1" x14ac:dyDescent="0.2">
      <c r="A368" s="40">
        <v>513000</v>
      </c>
      <c r="B368" s="38" t="s">
        <v>149</v>
      </c>
      <c r="C368" s="48">
        <f>SUM(C369:C370)</f>
        <v>2543000</v>
      </c>
    </row>
    <row r="369" spans="1:3" s="4" customFormat="1" x14ac:dyDescent="0.2">
      <c r="A369" s="30">
        <v>513700</v>
      </c>
      <c r="B369" s="31" t="s">
        <v>311</v>
      </c>
      <c r="C369" s="47">
        <v>2500000</v>
      </c>
    </row>
    <row r="370" spans="1:3" s="4" customFormat="1" x14ac:dyDescent="0.2">
      <c r="A370" s="30">
        <v>513700</v>
      </c>
      <c r="B370" s="31" t="s">
        <v>308</v>
      </c>
      <c r="C370" s="47">
        <v>43000</v>
      </c>
    </row>
    <row r="371" spans="1:3" s="50" customFormat="1" ht="19.5" x14ac:dyDescent="0.2">
      <c r="A371" s="40">
        <v>516000</v>
      </c>
      <c r="B371" s="38" t="s">
        <v>151</v>
      </c>
      <c r="C371" s="48">
        <f t="shared" ref="C371" si="30">SUM(C372)</f>
        <v>60000</v>
      </c>
    </row>
    <row r="372" spans="1:3" s="4" customFormat="1" x14ac:dyDescent="0.2">
      <c r="A372" s="30">
        <v>516100</v>
      </c>
      <c r="B372" s="31" t="s">
        <v>151</v>
      </c>
      <c r="C372" s="47">
        <v>60000</v>
      </c>
    </row>
    <row r="373" spans="1:3" s="50" customFormat="1" ht="19.5" x14ac:dyDescent="0.2">
      <c r="A373" s="40">
        <v>630000</v>
      </c>
      <c r="B373" s="38" t="s">
        <v>176</v>
      </c>
      <c r="C373" s="48">
        <f>C376+C374</f>
        <v>40000</v>
      </c>
    </row>
    <row r="374" spans="1:3" s="50" customFormat="1" ht="19.5" x14ac:dyDescent="0.2">
      <c r="A374" s="40">
        <v>631000</v>
      </c>
      <c r="B374" s="38" t="s">
        <v>119</v>
      </c>
      <c r="C374" s="48">
        <f t="shared" ref="C374" si="31">C375</f>
        <v>0</v>
      </c>
    </row>
    <row r="375" spans="1:3" s="4" customFormat="1" x14ac:dyDescent="0.2">
      <c r="A375" s="30">
        <v>631900</v>
      </c>
      <c r="B375" s="31" t="s">
        <v>312</v>
      </c>
      <c r="C375" s="47">
        <v>0</v>
      </c>
    </row>
    <row r="376" spans="1:3" s="50" customFormat="1" ht="19.5" x14ac:dyDescent="0.2">
      <c r="A376" s="40">
        <v>638000</v>
      </c>
      <c r="B376" s="38" t="s">
        <v>120</v>
      </c>
      <c r="C376" s="48">
        <f t="shared" ref="C376" si="32">C377</f>
        <v>40000</v>
      </c>
    </row>
    <row r="377" spans="1:3" s="4" customFormat="1" x14ac:dyDescent="0.2">
      <c r="A377" s="30">
        <v>638100</v>
      </c>
      <c r="B377" s="31" t="s">
        <v>181</v>
      </c>
      <c r="C377" s="47">
        <v>40000</v>
      </c>
    </row>
    <row r="378" spans="1:3" s="4" customFormat="1" x14ac:dyDescent="0.2">
      <c r="A378" s="53"/>
      <c r="B378" s="43" t="s">
        <v>214</v>
      </c>
      <c r="C378" s="52">
        <f>C323+C358+C364+C373</f>
        <v>13403100</v>
      </c>
    </row>
    <row r="379" spans="1:3" s="4" customFormat="1" x14ac:dyDescent="0.2">
      <c r="A379" s="15"/>
      <c r="B379" s="16"/>
      <c r="C379" s="17"/>
    </row>
    <row r="380" spans="1:3" s="4" customFormat="1" x14ac:dyDescent="0.2">
      <c r="A380" s="28"/>
      <c r="B380" s="16"/>
      <c r="C380" s="47"/>
    </row>
    <row r="381" spans="1:3" s="4" customFormat="1" ht="19.5" x14ac:dyDescent="0.2">
      <c r="A381" s="30" t="s">
        <v>524</v>
      </c>
      <c r="B381" s="38"/>
      <c r="C381" s="47"/>
    </row>
    <row r="382" spans="1:3" s="4" customFormat="1" ht="19.5" x14ac:dyDescent="0.2">
      <c r="A382" s="30" t="s">
        <v>221</v>
      </c>
      <c r="B382" s="38"/>
      <c r="C382" s="47"/>
    </row>
    <row r="383" spans="1:3" s="4" customFormat="1" ht="19.5" x14ac:dyDescent="0.2">
      <c r="A383" s="30" t="s">
        <v>304</v>
      </c>
      <c r="B383" s="38"/>
      <c r="C383" s="47"/>
    </row>
    <row r="384" spans="1:3" s="4" customFormat="1" ht="19.5" x14ac:dyDescent="0.2">
      <c r="A384" s="30" t="s">
        <v>507</v>
      </c>
      <c r="B384" s="38"/>
      <c r="C384" s="47"/>
    </row>
    <row r="385" spans="1:3" s="4" customFormat="1" x14ac:dyDescent="0.2">
      <c r="A385" s="30"/>
      <c r="B385" s="32"/>
      <c r="C385" s="17"/>
    </row>
    <row r="386" spans="1:3" s="4" customFormat="1" ht="18.75" customHeight="1" x14ac:dyDescent="0.2">
      <c r="A386" s="40">
        <v>410000</v>
      </c>
      <c r="B386" s="34" t="s">
        <v>83</v>
      </c>
      <c r="C386" s="48">
        <f>C387+C390</f>
        <v>799500</v>
      </c>
    </row>
    <row r="387" spans="1:3" s="4" customFormat="1" ht="19.5" x14ac:dyDescent="0.2">
      <c r="A387" s="40">
        <v>411000</v>
      </c>
      <c r="B387" s="34" t="s">
        <v>186</v>
      </c>
      <c r="C387" s="48">
        <f>SUM(C388:C389)</f>
        <v>139300</v>
      </c>
    </row>
    <row r="388" spans="1:3" s="4" customFormat="1" x14ac:dyDescent="0.2">
      <c r="A388" s="30">
        <v>411100</v>
      </c>
      <c r="B388" s="31" t="s">
        <v>84</v>
      </c>
      <c r="C388" s="47">
        <v>130000</v>
      </c>
    </row>
    <row r="389" spans="1:3" s="4" customFormat="1" x14ac:dyDescent="0.2">
      <c r="A389" s="30">
        <v>411200</v>
      </c>
      <c r="B389" s="31" t="s">
        <v>199</v>
      </c>
      <c r="C389" s="47">
        <v>9300</v>
      </c>
    </row>
    <row r="390" spans="1:3" s="4" customFormat="1" ht="18.75" customHeight="1" x14ac:dyDescent="0.2">
      <c r="A390" s="40">
        <v>412000</v>
      </c>
      <c r="B390" s="38" t="s">
        <v>191</v>
      </c>
      <c r="C390" s="48">
        <f>SUM(C391:C402)</f>
        <v>660200</v>
      </c>
    </row>
    <row r="391" spans="1:3" s="4" customFormat="1" x14ac:dyDescent="0.2">
      <c r="A391" s="30">
        <v>412100</v>
      </c>
      <c r="B391" s="31" t="s">
        <v>87</v>
      </c>
      <c r="C391" s="47">
        <v>8500</v>
      </c>
    </row>
    <row r="392" spans="1:3" s="4" customFormat="1" x14ac:dyDescent="0.2">
      <c r="A392" s="30">
        <v>412200</v>
      </c>
      <c r="B392" s="31" t="s">
        <v>200</v>
      </c>
      <c r="C392" s="47">
        <v>11000</v>
      </c>
    </row>
    <row r="393" spans="1:3" s="4" customFormat="1" x14ac:dyDescent="0.2">
      <c r="A393" s="30">
        <v>412300</v>
      </c>
      <c r="B393" s="31" t="s">
        <v>88</v>
      </c>
      <c r="C393" s="47">
        <v>2500</v>
      </c>
    </row>
    <row r="394" spans="1:3" s="4" customFormat="1" x14ac:dyDescent="0.2">
      <c r="A394" s="30">
        <v>412500</v>
      </c>
      <c r="B394" s="31" t="s">
        <v>90</v>
      </c>
      <c r="C394" s="47">
        <v>210000</v>
      </c>
    </row>
    <row r="395" spans="1:3" s="4" customFormat="1" x14ac:dyDescent="0.2">
      <c r="A395" s="30">
        <v>412600</v>
      </c>
      <c r="B395" s="31" t="s">
        <v>201</v>
      </c>
      <c r="C395" s="47">
        <v>130000</v>
      </c>
    </row>
    <row r="396" spans="1:3" s="4" customFormat="1" x14ac:dyDescent="0.2">
      <c r="A396" s="30">
        <v>412700</v>
      </c>
      <c r="B396" s="31" t="s">
        <v>188</v>
      </c>
      <c r="C396" s="47">
        <v>84900</v>
      </c>
    </row>
    <row r="397" spans="1:3" s="4" customFormat="1" x14ac:dyDescent="0.2">
      <c r="A397" s="30">
        <v>412900</v>
      </c>
      <c r="B397" s="39" t="s">
        <v>508</v>
      </c>
      <c r="C397" s="47">
        <v>0</v>
      </c>
    </row>
    <row r="398" spans="1:3" s="4" customFormat="1" x14ac:dyDescent="0.2">
      <c r="A398" s="30">
        <v>412900</v>
      </c>
      <c r="B398" s="39" t="s">
        <v>277</v>
      </c>
      <c r="C398" s="47">
        <v>200000</v>
      </c>
    </row>
    <row r="399" spans="1:3" s="4" customFormat="1" x14ac:dyDescent="0.2">
      <c r="A399" s="30">
        <v>412900</v>
      </c>
      <c r="B399" s="39" t="s">
        <v>295</v>
      </c>
      <c r="C399" s="47">
        <v>4000</v>
      </c>
    </row>
    <row r="400" spans="1:3" s="4" customFormat="1" x14ac:dyDescent="0.2">
      <c r="A400" s="30">
        <v>412900</v>
      </c>
      <c r="B400" s="39" t="s">
        <v>296</v>
      </c>
      <c r="C400" s="47">
        <v>4000</v>
      </c>
    </row>
    <row r="401" spans="1:3" s="4" customFormat="1" x14ac:dyDescent="0.2">
      <c r="A401" s="30">
        <v>412900</v>
      </c>
      <c r="B401" s="39" t="s">
        <v>297</v>
      </c>
      <c r="C401" s="47">
        <v>300</v>
      </c>
    </row>
    <row r="402" spans="1:3" s="4" customFormat="1" x14ac:dyDescent="0.2">
      <c r="A402" s="30">
        <v>412900</v>
      </c>
      <c r="B402" s="31" t="s">
        <v>279</v>
      </c>
      <c r="C402" s="47">
        <v>5000</v>
      </c>
    </row>
    <row r="403" spans="1:3" s="4" customFormat="1" ht="18.75" customHeight="1" x14ac:dyDescent="0.2">
      <c r="A403" s="40">
        <v>510000</v>
      </c>
      <c r="B403" s="38" t="s">
        <v>140</v>
      </c>
      <c r="C403" s="48">
        <f>C404+C406</f>
        <v>8000</v>
      </c>
    </row>
    <row r="404" spans="1:3" s="4" customFormat="1" ht="19.5" x14ac:dyDescent="0.2">
      <c r="A404" s="40">
        <v>511000</v>
      </c>
      <c r="B404" s="38" t="s">
        <v>141</v>
      </c>
      <c r="C404" s="48">
        <f>SUM(C405:C405)</f>
        <v>3000</v>
      </c>
    </row>
    <row r="405" spans="1:3" s="4" customFormat="1" x14ac:dyDescent="0.2">
      <c r="A405" s="30">
        <v>511300</v>
      </c>
      <c r="B405" s="31" t="s">
        <v>144</v>
      </c>
      <c r="C405" s="47">
        <v>3000</v>
      </c>
    </row>
    <row r="406" spans="1:3" s="50" customFormat="1" ht="19.5" x14ac:dyDescent="0.2">
      <c r="A406" s="40">
        <v>516000</v>
      </c>
      <c r="B406" s="38" t="s">
        <v>151</v>
      </c>
      <c r="C406" s="35">
        <f t="shared" ref="C406" si="33">C407</f>
        <v>5000</v>
      </c>
    </row>
    <row r="407" spans="1:3" s="4" customFormat="1" x14ac:dyDescent="0.2">
      <c r="A407" s="30">
        <v>516100</v>
      </c>
      <c r="B407" s="31" t="s">
        <v>151</v>
      </c>
      <c r="C407" s="47">
        <v>5000</v>
      </c>
    </row>
    <row r="408" spans="1:3" s="4" customFormat="1" x14ac:dyDescent="0.2">
      <c r="A408" s="53"/>
      <c r="B408" s="43" t="s">
        <v>214</v>
      </c>
      <c r="C408" s="52">
        <f>C386+C403</f>
        <v>807500</v>
      </c>
    </row>
    <row r="409" spans="1:3" s="4" customFormat="1" x14ac:dyDescent="0.2">
      <c r="A409" s="15"/>
      <c r="B409" s="16"/>
      <c r="C409" s="17"/>
    </row>
    <row r="410" spans="1:3" s="4" customFormat="1" x14ac:dyDescent="0.2">
      <c r="A410" s="28"/>
      <c r="B410" s="16"/>
      <c r="C410" s="47"/>
    </row>
    <row r="411" spans="1:3" s="4" customFormat="1" ht="19.5" x14ac:dyDescent="0.2">
      <c r="A411" s="30" t="s">
        <v>525</v>
      </c>
      <c r="B411" s="38"/>
      <c r="C411" s="47"/>
    </row>
    <row r="412" spans="1:3" s="4" customFormat="1" ht="19.5" x14ac:dyDescent="0.2">
      <c r="A412" s="30" t="s">
        <v>221</v>
      </c>
      <c r="B412" s="38"/>
      <c r="C412" s="47"/>
    </row>
    <row r="413" spans="1:3" s="4" customFormat="1" ht="19.5" x14ac:dyDescent="0.2">
      <c r="A413" s="30" t="s">
        <v>313</v>
      </c>
      <c r="B413" s="38"/>
      <c r="C413" s="47"/>
    </row>
    <row r="414" spans="1:3" s="4" customFormat="1" ht="19.5" x14ac:dyDescent="0.2">
      <c r="A414" s="30" t="s">
        <v>507</v>
      </c>
      <c r="B414" s="38"/>
      <c r="C414" s="47"/>
    </row>
    <row r="415" spans="1:3" s="4" customFormat="1" x14ac:dyDescent="0.2">
      <c r="A415" s="30"/>
      <c r="B415" s="32"/>
      <c r="C415" s="17"/>
    </row>
    <row r="416" spans="1:3" s="4" customFormat="1" ht="18.75" customHeight="1" x14ac:dyDescent="0.2">
      <c r="A416" s="40">
        <v>410000</v>
      </c>
      <c r="B416" s="34" t="s">
        <v>83</v>
      </c>
      <c r="C416" s="48">
        <f>C417+C422</f>
        <v>19874200</v>
      </c>
    </row>
    <row r="417" spans="1:3" s="4" customFormat="1" ht="19.5" x14ac:dyDescent="0.2">
      <c r="A417" s="40">
        <v>411000</v>
      </c>
      <c r="B417" s="34" t="s">
        <v>186</v>
      </c>
      <c r="C417" s="48">
        <f>SUM(C418:C421)</f>
        <v>19838200</v>
      </c>
    </row>
    <row r="418" spans="1:3" s="4" customFormat="1" x14ac:dyDescent="0.2">
      <c r="A418" s="30">
        <v>411100</v>
      </c>
      <c r="B418" s="31" t="s">
        <v>84</v>
      </c>
      <c r="C418" s="47">
        <v>18760000</v>
      </c>
    </row>
    <row r="419" spans="1:3" s="4" customFormat="1" x14ac:dyDescent="0.2">
      <c r="A419" s="30">
        <v>411200</v>
      </c>
      <c r="B419" s="31" t="s">
        <v>199</v>
      </c>
      <c r="C419" s="47">
        <v>390000</v>
      </c>
    </row>
    <row r="420" spans="1:3" s="4" customFormat="1" ht="37.5" x14ac:dyDescent="0.2">
      <c r="A420" s="30">
        <v>411300</v>
      </c>
      <c r="B420" s="31" t="s">
        <v>85</v>
      </c>
      <c r="C420" s="47">
        <v>508200</v>
      </c>
    </row>
    <row r="421" spans="1:3" s="4" customFormat="1" x14ac:dyDescent="0.2">
      <c r="A421" s="30">
        <v>411400</v>
      </c>
      <c r="B421" s="31" t="s">
        <v>86</v>
      </c>
      <c r="C421" s="47">
        <v>180000</v>
      </c>
    </row>
    <row r="422" spans="1:3" s="4" customFormat="1" ht="19.5" x14ac:dyDescent="0.2">
      <c r="A422" s="40">
        <v>412000</v>
      </c>
      <c r="B422" s="38" t="s">
        <v>191</v>
      </c>
      <c r="C422" s="48">
        <f>SUM(C423:C423)</f>
        <v>36000</v>
      </c>
    </row>
    <row r="423" spans="1:3" s="4" customFormat="1" x14ac:dyDescent="0.2">
      <c r="A423" s="30">
        <v>412900</v>
      </c>
      <c r="B423" s="39" t="s">
        <v>297</v>
      </c>
      <c r="C423" s="47">
        <v>36000</v>
      </c>
    </row>
    <row r="424" spans="1:3" s="50" customFormat="1" ht="19.5" x14ac:dyDescent="0.2">
      <c r="A424" s="40">
        <v>630000</v>
      </c>
      <c r="B424" s="38" t="s">
        <v>176</v>
      </c>
      <c r="C424" s="48">
        <f>C427+C425</f>
        <v>500000</v>
      </c>
    </row>
    <row r="425" spans="1:3" s="50" customFormat="1" ht="19.5" x14ac:dyDescent="0.2">
      <c r="A425" s="40">
        <v>631000</v>
      </c>
      <c r="B425" s="38" t="s">
        <v>119</v>
      </c>
      <c r="C425" s="48">
        <f t="shared" ref="C425" si="34">C426</f>
        <v>0</v>
      </c>
    </row>
    <row r="426" spans="1:3" s="4" customFormat="1" x14ac:dyDescent="0.2">
      <c r="A426" s="30">
        <v>631900</v>
      </c>
      <c r="B426" s="31" t="s">
        <v>312</v>
      </c>
      <c r="C426" s="47">
        <v>0</v>
      </c>
    </row>
    <row r="427" spans="1:3" s="50" customFormat="1" ht="19.5" x14ac:dyDescent="0.2">
      <c r="A427" s="40">
        <v>638000</v>
      </c>
      <c r="B427" s="38" t="s">
        <v>120</v>
      </c>
      <c r="C427" s="48">
        <f t="shared" ref="C427" si="35">C428</f>
        <v>500000</v>
      </c>
    </row>
    <row r="428" spans="1:3" s="4" customFormat="1" x14ac:dyDescent="0.2">
      <c r="A428" s="30">
        <v>638100</v>
      </c>
      <c r="B428" s="31" t="s">
        <v>181</v>
      </c>
      <c r="C428" s="47">
        <v>500000</v>
      </c>
    </row>
    <row r="429" spans="1:3" s="4" customFormat="1" x14ac:dyDescent="0.2">
      <c r="A429" s="53"/>
      <c r="B429" s="43" t="s">
        <v>214</v>
      </c>
      <c r="C429" s="52">
        <f>C416+C424</f>
        <v>20374200</v>
      </c>
    </row>
    <row r="430" spans="1:3" s="4" customFormat="1" x14ac:dyDescent="0.2">
      <c r="A430" s="15"/>
      <c r="B430" s="16"/>
      <c r="C430" s="17"/>
    </row>
    <row r="431" spans="1:3" s="4" customFormat="1" x14ac:dyDescent="0.2">
      <c r="A431" s="28"/>
      <c r="B431" s="16"/>
      <c r="C431" s="47"/>
    </row>
    <row r="432" spans="1:3" s="4" customFormat="1" ht="19.5" x14ac:dyDescent="0.2">
      <c r="A432" s="30" t="s">
        <v>526</v>
      </c>
      <c r="B432" s="38"/>
      <c r="C432" s="47"/>
    </row>
    <row r="433" spans="1:3" s="4" customFormat="1" ht="19.5" x14ac:dyDescent="0.2">
      <c r="A433" s="30" t="s">
        <v>221</v>
      </c>
      <c r="B433" s="38"/>
      <c r="C433" s="47"/>
    </row>
    <row r="434" spans="1:3" s="4" customFormat="1" ht="19.5" x14ac:dyDescent="0.2">
      <c r="A434" s="30" t="s">
        <v>314</v>
      </c>
      <c r="B434" s="38"/>
      <c r="C434" s="47"/>
    </row>
    <row r="435" spans="1:3" s="4" customFormat="1" ht="19.5" x14ac:dyDescent="0.2">
      <c r="A435" s="30" t="s">
        <v>507</v>
      </c>
      <c r="B435" s="38"/>
      <c r="C435" s="47"/>
    </row>
    <row r="436" spans="1:3" s="4" customFormat="1" x14ac:dyDescent="0.2">
      <c r="A436" s="30"/>
      <c r="B436" s="32"/>
      <c r="C436" s="17"/>
    </row>
    <row r="437" spans="1:3" s="4" customFormat="1" ht="18.75" customHeight="1" x14ac:dyDescent="0.2">
      <c r="A437" s="40">
        <v>410000</v>
      </c>
      <c r="B437" s="34" t="s">
        <v>83</v>
      </c>
      <c r="C437" s="48">
        <f>C438+C443+C454</f>
        <v>722100</v>
      </c>
    </row>
    <row r="438" spans="1:3" s="4" customFormat="1" ht="19.5" x14ac:dyDescent="0.2">
      <c r="A438" s="40">
        <v>411000</v>
      </c>
      <c r="B438" s="34" t="s">
        <v>186</v>
      </c>
      <c r="C438" s="48">
        <f>SUM(C439:C442)</f>
        <v>707700</v>
      </c>
    </row>
    <row r="439" spans="1:3" s="4" customFormat="1" x14ac:dyDescent="0.2">
      <c r="A439" s="30">
        <v>411100</v>
      </c>
      <c r="B439" s="31" t="s">
        <v>84</v>
      </c>
      <c r="C439" s="47">
        <v>670000</v>
      </c>
    </row>
    <row r="440" spans="1:3" s="4" customFormat="1" x14ac:dyDescent="0.2">
      <c r="A440" s="30">
        <v>411200</v>
      </c>
      <c r="B440" s="31" t="s">
        <v>199</v>
      </c>
      <c r="C440" s="47">
        <v>14300</v>
      </c>
    </row>
    <row r="441" spans="1:3" s="4" customFormat="1" ht="37.5" x14ac:dyDescent="0.2">
      <c r="A441" s="30">
        <v>411300</v>
      </c>
      <c r="B441" s="31" t="s">
        <v>85</v>
      </c>
      <c r="C441" s="47">
        <v>18000</v>
      </c>
    </row>
    <row r="442" spans="1:3" s="4" customFormat="1" x14ac:dyDescent="0.2">
      <c r="A442" s="30">
        <v>411400</v>
      </c>
      <c r="B442" s="31" t="s">
        <v>86</v>
      </c>
      <c r="C442" s="47">
        <v>5400</v>
      </c>
    </row>
    <row r="443" spans="1:3" s="50" customFormat="1" ht="19.5" x14ac:dyDescent="0.2">
      <c r="A443" s="40">
        <v>412000</v>
      </c>
      <c r="B443" s="38" t="s">
        <v>191</v>
      </c>
      <c r="C443" s="48">
        <f>SUM(C444:C453)</f>
        <v>13800</v>
      </c>
    </row>
    <row r="444" spans="1:3" s="4" customFormat="1" x14ac:dyDescent="0.2">
      <c r="A444" s="49">
        <v>412100</v>
      </c>
      <c r="B444" s="31" t="s">
        <v>87</v>
      </c>
      <c r="C444" s="47">
        <v>1800</v>
      </c>
    </row>
    <row r="445" spans="1:3" s="4" customFormat="1" x14ac:dyDescent="0.2">
      <c r="A445" s="30">
        <v>412200</v>
      </c>
      <c r="B445" s="31" t="s">
        <v>200</v>
      </c>
      <c r="C445" s="47">
        <v>3000</v>
      </c>
    </row>
    <row r="446" spans="1:3" s="4" customFormat="1" x14ac:dyDescent="0.2">
      <c r="A446" s="30">
        <v>412300</v>
      </c>
      <c r="B446" s="31" t="s">
        <v>88</v>
      </c>
      <c r="C446" s="47">
        <v>2900</v>
      </c>
    </row>
    <row r="447" spans="1:3" s="4" customFormat="1" x14ac:dyDescent="0.2">
      <c r="A447" s="30">
        <v>412500</v>
      </c>
      <c r="B447" s="31" t="s">
        <v>90</v>
      </c>
      <c r="C447" s="47">
        <v>100</v>
      </c>
    </row>
    <row r="448" spans="1:3" s="4" customFormat="1" x14ac:dyDescent="0.2">
      <c r="A448" s="30">
        <v>412600</v>
      </c>
      <c r="B448" s="31" t="s">
        <v>201</v>
      </c>
      <c r="C448" s="47">
        <v>1200</v>
      </c>
    </row>
    <row r="449" spans="1:3" s="4" customFormat="1" x14ac:dyDescent="0.2">
      <c r="A449" s="30">
        <v>412700</v>
      </c>
      <c r="B449" s="31" t="s">
        <v>188</v>
      </c>
      <c r="C449" s="47">
        <v>2000</v>
      </c>
    </row>
    <row r="450" spans="1:3" s="4" customFormat="1" x14ac:dyDescent="0.2">
      <c r="A450" s="30">
        <v>412900</v>
      </c>
      <c r="B450" s="31" t="s">
        <v>508</v>
      </c>
      <c r="C450" s="47">
        <v>0</v>
      </c>
    </row>
    <row r="451" spans="1:3" s="4" customFormat="1" x14ac:dyDescent="0.2">
      <c r="A451" s="30">
        <v>412900</v>
      </c>
      <c r="B451" s="31" t="s">
        <v>295</v>
      </c>
      <c r="C451" s="47">
        <v>800</v>
      </c>
    </row>
    <row r="452" spans="1:3" s="4" customFormat="1" x14ac:dyDescent="0.2">
      <c r="A452" s="54">
        <v>412900</v>
      </c>
      <c r="B452" s="39" t="s">
        <v>296</v>
      </c>
      <c r="C452" s="47">
        <v>500</v>
      </c>
    </row>
    <row r="453" spans="1:3" s="4" customFormat="1" x14ac:dyDescent="0.2">
      <c r="A453" s="54">
        <v>412900</v>
      </c>
      <c r="B453" s="55" t="s">
        <v>297</v>
      </c>
      <c r="C453" s="47">
        <v>1500</v>
      </c>
    </row>
    <row r="454" spans="1:3" s="50" customFormat="1" ht="39" x14ac:dyDescent="0.2">
      <c r="A454" s="40">
        <v>418000</v>
      </c>
      <c r="B454" s="38" t="s">
        <v>195</v>
      </c>
      <c r="C454" s="48">
        <f t="shared" ref="C454" si="36">C455</f>
        <v>600</v>
      </c>
    </row>
    <row r="455" spans="1:3" s="4" customFormat="1" x14ac:dyDescent="0.2">
      <c r="A455" s="30">
        <v>418400</v>
      </c>
      <c r="B455" s="31" t="s">
        <v>135</v>
      </c>
      <c r="C455" s="47">
        <v>600</v>
      </c>
    </row>
    <row r="456" spans="1:3" s="4" customFormat="1" ht="19.5" x14ac:dyDescent="0.2">
      <c r="A456" s="40">
        <v>510000</v>
      </c>
      <c r="B456" s="38" t="s">
        <v>140</v>
      </c>
      <c r="C456" s="48">
        <f>C457</f>
        <v>1000</v>
      </c>
    </row>
    <row r="457" spans="1:3" s="4" customFormat="1" ht="19.5" x14ac:dyDescent="0.2">
      <c r="A457" s="40">
        <v>511000</v>
      </c>
      <c r="B457" s="38" t="s">
        <v>141</v>
      </c>
      <c r="C457" s="48">
        <f t="shared" ref="C457" si="37">SUM(C458:C458)</f>
        <v>1000</v>
      </c>
    </row>
    <row r="458" spans="1:3" s="4" customFormat="1" x14ac:dyDescent="0.2">
      <c r="A458" s="30">
        <v>511300</v>
      </c>
      <c r="B458" s="31" t="s">
        <v>144</v>
      </c>
      <c r="C458" s="47">
        <v>1000</v>
      </c>
    </row>
    <row r="459" spans="1:3" s="50" customFormat="1" ht="19.5" x14ac:dyDescent="0.2">
      <c r="A459" s="40">
        <v>630000</v>
      </c>
      <c r="B459" s="38" t="s">
        <v>176</v>
      </c>
      <c r="C459" s="48">
        <f>C460</f>
        <v>25400</v>
      </c>
    </row>
    <row r="460" spans="1:3" s="50" customFormat="1" ht="19.5" x14ac:dyDescent="0.2">
      <c r="A460" s="40">
        <v>638000</v>
      </c>
      <c r="B460" s="38" t="s">
        <v>120</v>
      </c>
      <c r="C460" s="48">
        <f t="shared" ref="C460" si="38">C461</f>
        <v>25400</v>
      </c>
    </row>
    <row r="461" spans="1:3" s="4" customFormat="1" x14ac:dyDescent="0.2">
      <c r="A461" s="30">
        <v>638100</v>
      </c>
      <c r="B461" s="31" t="s">
        <v>181</v>
      </c>
      <c r="C461" s="47">
        <v>25400</v>
      </c>
    </row>
    <row r="462" spans="1:3" s="4" customFormat="1" x14ac:dyDescent="0.2">
      <c r="A462" s="53"/>
      <c r="B462" s="43" t="s">
        <v>214</v>
      </c>
      <c r="C462" s="52">
        <f>C437+C456+C459</f>
        <v>748500</v>
      </c>
    </row>
    <row r="463" spans="1:3" s="4" customFormat="1" x14ac:dyDescent="0.2">
      <c r="A463" s="15"/>
      <c r="B463" s="16"/>
      <c r="C463" s="47"/>
    </row>
    <row r="464" spans="1:3" s="4" customFormat="1" x14ac:dyDescent="0.2">
      <c r="A464" s="28"/>
      <c r="B464" s="16"/>
      <c r="C464" s="47"/>
    </row>
    <row r="465" spans="1:3" s="4" customFormat="1" ht="19.5" x14ac:dyDescent="0.2">
      <c r="A465" s="30" t="s">
        <v>527</v>
      </c>
      <c r="B465" s="38"/>
      <c r="C465" s="47"/>
    </row>
    <row r="466" spans="1:3" s="4" customFormat="1" ht="19.5" x14ac:dyDescent="0.2">
      <c r="A466" s="30" t="s">
        <v>221</v>
      </c>
      <c r="B466" s="38"/>
      <c r="C466" s="47"/>
    </row>
    <row r="467" spans="1:3" s="4" customFormat="1" ht="19.5" x14ac:dyDescent="0.2">
      <c r="A467" s="30" t="s">
        <v>315</v>
      </c>
      <c r="B467" s="38"/>
      <c r="C467" s="47"/>
    </row>
    <row r="468" spans="1:3" s="4" customFormat="1" ht="19.5" x14ac:dyDescent="0.2">
      <c r="A468" s="30" t="s">
        <v>507</v>
      </c>
      <c r="B468" s="38"/>
      <c r="C468" s="47"/>
    </row>
    <row r="469" spans="1:3" s="4" customFormat="1" x14ac:dyDescent="0.2">
      <c r="A469" s="30"/>
      <c r="B469" s="32"/>
      <c r="C469" s="17"/>
    </row>
    <row r="470" spans="1:3" s="4" customFormat="1" ht="19.5" x14ac:dyDescent="0.2">
      <c r="A470" s="40">
        <v>410000</v>
      </c>
      <c r="B470" s="34" t="s">
        <v>83</v>
      </c>
      <c r="C470" s="48">
        <f>C471+C476</f>
        <v>723000</v>
      </c>
    </row>
    <row r="471" spans="1:3" s="4" customFormat="1" ht="19.5" x14ac:dyDescent="0.2">
      <c r="A471" s="40">
        <v>411000</v>
      </c>
      <c r="B471" s="34" t="s">
        <v>186</v>
      </c>
      <c r="C471" s="48">
        <f>SUM(C472:C475)</f>
        <v>528700</v>
      </c>
    </row>
    <row r="472" spans="1:3" s="4" customFormat="1" x14ac:dyDescent="0.2">
      <c r="A472" s="30">
        <v>411100</v>
      </c>
      <c r="B472" s="31" t="s">
        <v>84</v>
      </c>
      <c r="C472" s="47">
        <v>505000</v>
      </c>
    </row>
    <row r="473" spans="1:3" s="4" customFormat="1" x14ac:dyDescent="0.2">
      <c r="A473" s="30">
        <v>411200</v>
      </c>
      <c r="B473" s="31" t="s">
        <v>199</v>
      </c>
      <c r="C473" s="47">
        <v>14000</v>
      </c>
    </row>
    <row r="474" spans="1:3" s="4" customFormat="1" ht="37.5" x14ac:dyDescent="0.2">
      <c r="A474" s="30">
        <v>411300</v>
      </c>
      <c r="B474" s="31" t="s">
        <v>85</v>
      </c>
      <c r="C474" s="47">
        <v>4300</v>
      </c>
    </row>
    <row r="475" spans="1:3" s="4" customFormat="1" x14ac:dyDescent="0.2">
      <c r="A475" s="30">
        <v>411400</v>
      </c>
      <c r="B475" s="31" t="s">
        <v>86</v>
      </c>
      <c r="C475" s="47">
        <v>5400</v>
      </c>
    </row>
    <row r="476" spans="1:3" s="4" customFormat="1" ht="18.75" customHeight="1" x14ac:dyDescent="0.2">
      <c r="A476" s="40">
        <v>412000</v>
      </c>
      <c r="B476" s="38" t="s">
        <v>191</v>
      </c>
      <c r="C476" s="48">
        <f>SUM(C477:C489)</f>
        <v>194300</v>
      </c>
    </row>
    <row r="477" spans="1:3" s="4" customFormat="1" ht="18.75" customHeight="1" x14ac:dyDescent="0.2">
      <c r="A477" s="30">
        <v>412100</v>
      </c>
      <c r="B477" s="31" t="s">
        <v>87</v>
      </c>
      <c r="C477" s="47">
        <v>2300</v>
      </c>
    </row>
    <row r="478" spans="1:3" s="4" customFormat="1" x14ac:dyDescent="0.2">
      <c r="A478" s="30">
        <v>412200</v>
      </c>
      <c r="B478" s="31" t="s">
        <v>200</v>
      </c>
      <c r="C478" s="47">
        <v>40000</v>
      </c>
    </row>
    <row r="479" spans="1:3" s="4" customFormat="1" x14ac:dyDescent="0.2">
      <c r="A479" s="30">
        <v>412300</v>
      </c>
      <c r="B479" s="31" t="s">
        <v>88</v>
      </c>
      <c r="C479" s="47">
        <v>6600</v>
      </c>
    </row>
    <row r="480" spans="1:3" s="4" customFormat="1" x14ac:dyDescent="0.2">
      <c r="A480" s="30">
        <v>412500</v>
      </c>
      <c r="B480" s="31" t="s">
        <v>90</v>
      </c>
      <c r="C480" s="47">
        <v>5000</v>
      </c>
    </row>
    <row r="481" spans="1:3" s="4" customFormat="1" x14ac:dyDescent="0.2">
      <c r="A481" s="30">
        <v>412600</v>
      </c>
      <c r="B481" s="31" t="s">
        <v>201</v>
      </c>
      <c r="C481" s="47">
        <v>2600</v>
      </c>
    </row>
    <row r="482" spans="1:3" s="4" customFormat="1" x14ac:dyDescent="0.2">
      <c r="A482" s="30">
        <v>412700</v>
      </c>
      <c r="B482" s="31" t="s">
        <v>188</v>
      </c>
      <c r="C482" s="47">
        <v>33000</v>
      </c>
    </row>
    <row r="483" spans="1:3" s="4" customFormat="1" x14ac:dyDescent="0.2">
      <c r="A483" s="30">
        <v>412900</v>
      </c>
      <c r="B483" s="39" t="s">
        <v>508</v>
      </c>
      <c r="C483" s="47">
        <v>0</v>
      </c>
    </row>
    <row r="484" spans="1:3" s="4" customFormat="1" x14ac:dyDescent="0.2">
      <c r="A484" s="30">
        <v>412900</v>
      </c>
      <c r="B484" s="39" t="s">
        <v>277</v>
      </c>
      <c r="C484" s="47">
        <v>2000</v>
      </c>
    </row>
    <row r="485" spans="1:3" s="4" customFormat="1" ht="18.75" customHeight="1" x14ac:dyDescent="0.2">
      <c r="A485" s="30">
        <v>412900</v>
      </c>
      <c r="B485" s="31" t="s">
        <v>472</v>
      </c>
      <c r="C485" s="47">
        <v>100000</v>
      </c>
    </row>
    <row r="486" spans="1:3" s="4" customFormat="1" x14ac:dyDescent="0.2">
      <c r="A486" s="30">
        <v>412900</v>
      </c>
      <c r="B486" s="39" t="s">
        <v>295</v>
      </c>
      <c r="C486" s="47">
        <v>1300</v>
      </c>
    </row>
    <row r="487" spans="1:3" s="4" customFormat="1" x14ac:dyDescent="0.2">
      <c r="A487" s="30">
        <v>412900</v>
      </c>
      <c r="B487" s="39" t="s">
        <v>296</v>
      </c>
      <c r="C487" s="47">
        <v>500</v>
      </c>
    </row>
    <row r="488" spans="1:3" s="4" customFormat="1" x14ac:dyDescent="0.2">
      <c r="A488" s="30">
        <v>412900</v>
      </c>
      <c r="B488" s="39" t="s">
        <v>297</v>
      </c>
      <c r="C488" s="47">
        <v>1000</v>
      </c>
    </row>
    <row r="489" spans="1:3" s="4" customFormat="1" x14ac:dyDescent="0.2">
      <c r="A489" s="30">
        <v>412900</v>
      </c>
      <c r="B489" s="31" t="s">
        <v>279</v>
      </c>
      <c r="C489" s="47">
        <v>0</v>
      </c>
    </row>
    <row r="490" spans="1:3" s="50" customFormat="1" ht="19.5" x14ac:dyDescent="0.2">
      <c r="A490" s="40">
        <v>510000</v>
      </c>
      <c r="B490" s="38" t="s">
        <v>140</v>
      </c>
      <c r="C490" s="48">
        <f>C491+C494</f>
        <v>1800</v>
      </c>
    </row>
    <row r="491" spans="1:3" s="50" customFormat="1" ht="19.5" x14ac:dyDescent="0.2">
      <c r="A491" s="40">
        <v>511000</v>
      </c>
      <c r="B491" s="38" t="s">
        <v>141</v>
      </c>
      <c r="C491" s="48">
        <f t="shared" ref="C491" si="39">C492+C493</f>
        <v>1000</v>
      </c>
    </row>
    <row r="492" spans="1:3" s="4" customFormat="1" x14ac:dyDescent="0.2">
      <c r="A492" s="30">
        <v>511300</v>
      </c>
      <c r="B492" s="31" t="s">
        <v>144</v>
      </c>
      <c r="C492" s="47">
        <v>1000</v>
      </c>
    </row>
    <row r="493" spans="1:3" s="4" customFormat="1" x14ac:dyDescent="0.2">
      <c r="A493" s="30">
        <v>511700</v>
      </c>
      <c r="B493" s="31" t="s">
        <v>473</v>
      </c>
      <c r="C493" s="47">
        <v>0</v>
      </c>
    </row>
    <row r="494" spans="1:3" s="50" customFormat="1" ht="19.5" x14ac:dyDescent="0.2">
      <c r="A494" s="40">
        <v>516000</v>
      </c>
      <c r="B494" s="38" t="s">
        <v>151</v>
      </c>
      <c r="C494" s="48">
        <f t="shared" ref="C494" si="40">C495</f>
        <v>800</v>
      </c>
    </row>
    <row r="495" spans="1:3" s="4" customFormat="1" x14ac:dyDescent="0.2">
      <c r="A495" s="30">
        <v>516100</v>
      </c>
      <c r="B495" s="31" t="s">
        <v>151</v>
      </c>
      <c r="C495" s="47">
        <v>800</v>
      </c>
    </row>
    <row r="496" spans="1:3" s="50" customFormat="1" ht="19.5" x14ac:dyDescent="0.2">
      <c r="A496" s="40">
        <v>630000</v>
      </c>
      <c r="B496" s="38" t="s">
        <v>176</v>
      </c>
      <c r="C496" s="48">
        <f>C497</f>
        <v>27800</v>
      </c>
    </row>
    <row r="497" spans="1:3" s="50" customFormat="1" ht="19.5" x14ac:dyDescent="0.2">
      <c r="A497" s="40">
        <v>638000</v>
      </c>
      <c r="B497" s="38" t="s">
        <v>120</v>
      </c>
      <c r="C497" s="48">
        <f t="shared" ref="C497" si="41">C498</f>
        <v>27800</v>
      </c>
    </row>
    <row r="498" spans="1:3" s="4" customFormat="1" x14ac:dyDescent="0.2">
      <c r="A498" s="30">
        <v>638100</v>
      </c>
      <c r="B498" s="31" t="s">
        <v>181</v>
      </c>
      <c r="C498" s="47">
        <v>27800</v>
      </c>
    </row>
    <row r="499" spans="1:3" s="4" customFormat="1" x14ac:dyDescent="0.2">
      <c r="A499" s="53"/>
      <c r="B499" s="43" t="s">
        <v>214</v>
      </c>
      <c r="C499" s="52">
        <f>C470+C490+C496</f>
        <v>752600</v>
      </c>
    </row>
    <row r="500" spans="1:3" s="4" customFormat="1" x14ac:dyDescent="0.2">
      <c r="A500" s="15"/>
      <c r="B500" s="16"/>
      <c r="C500" s="17"/>
    </row>
    <row r="501" spans="1:3" s="4" customFormat="1" x14ac:dyDescent="0.2">
      <c r="A501" s="28"/>
      <c r="B501" s="16"/>
      <c r="C501" s="47"/>
    </row>
    <row r="502" spans="1:3" s="4" customFormat="1" ht="19.5" x14ac:dyDescent="0.2">
      <c r="A502" s="30" t="s">
        <v>528</v>
      </c>
      <c r="B502" s="38"/>
      <c r="C502" s="47"/>
    </row>
    <row r="503" spans="1:3" s="4" customFormat="1" ht="19.5" x14ac:dyDescent="0.2">
      <c r="A503" s="30" t="s">
        <v>221</v>
      </c>
      <c r="B503" s="38"/>
      <c r="C503" s="47"/>
    </row>
    <row r="504" spans="1:3" s="4" customFormat="1" ht="19.5" x14ac:dyDescent="0.2">
      <c r="A504" s="30" t="s">
        <v>316</v>
      </c>
      <c r="B504" s="38"/>
      <c r="C504" s="47"/>
    </row>
    <row r="505" spans="1:3" s="4" customFormat="1" ht="19.5" x14ac:dyDescent="0.2">
      <c r="A505" s="30" t="s">
        <v>507</v>
      </c>
      <c r="B505" s="38"/>
      <c r="C505" s="47"/>
    </row>
    <row r="506" spans="1:3" s="4" customFormat="1" x14ac:dyDescent="0.2">
      <c r="A506" s="30"/>
      <c r="B506" s="32"/>
      <c r="C506" s="17"/>
    </row>
    <row r="507" spans="1:3" s="4" customFormat="1" ht="18.75" customHeight="1" x14ac:dyDescent="0.2">
      <c r="A507" s="40">
        <v>410000</v>
      </c>
      <c r="B507" s="34" t="s">
        <v>83</v>
      </c>
      <c r="C507" s="48">
        <f>C508+C513</f>
        <v>289100</v>
      </c>
    </row>
    <row r="508" spans="1:3" s="4" customFormat="1" ht="19.5" x14ac:dyDescent="0.2">
      <c r="A508" s="40">
        <v>411000</v>
      </c>
      <c r="B508" s="34" t="s">
        <v>186</v>
      </c>
      <c r="C508" s="48">
        <f>SUM(C509:C512)</f>
        <v>258500</v>
      </c>
    </row>
    <row r="509" spans="1:3" s="4" customFormat="1" x14ac:dyDescent="0.2">
      <c r="A509" s="30">
        <v>411100</v>
      </c>
      <c r="B509" s="31" t="s">
        <v>84</v>
      </c>
      <c r="C509" s="47">
        <v>250000</v>
      </c>
    </row>
    <row r="510" spans="1:3" s="4" customFormat="1" x14ac:dyDescent="0.2">
      <c r="A510" s="30">
        <v>411200</v>
      </c>
      <c r="B510" s="31" t="s">
        <v>199</v>
      </c>
      <c r="C510" s="47">
        <v>2000</v>
      </c>
    </row>
    <row r="511" spans="1:3" s="4" customFormat="1" ht="37.5" x14ac:dyDescent="0.2">
      <c r="A511" s="30">
        <v>411300</v>
      </c>
      <c r="B511" s="31" t="s">
        <v>85</v>
      </c>
      <c r="C511" s="47">
        <v>3000</v>
      </c>
    </row>
    <row r="512" spans="1:3" s="4" customFormat="1" x14ac:dyDescent="0.2">
      <c r="A512" s="30">
        <v>411400</v>
      </c>
      <c r="B512" s="31" t="s">
        <v>86</v>
      </c>
      <c r="C512" s="47">
        <v>3500</v>
      </c>
    </row>
    <row r="513" spans="1:3" s="4" customFormat="1" ht="19.5" x14ac:dyDescent="0.2">
      <c r="A513" s="40">
        <v>412000</v>
      </c>
      <c r="B513" s="38" t="s">
        <v>191</v>
      </c>
      <c r="C513" s="48">
        <f>SUM(C514:C521)</f>
        <v>30600</v>
      </c>
    </row>
    <row r="514" spans="1:3" s="4" customFormat="1" x14ac:dyDescent="0.2">
      <c r="A514" s="30">
        <v>412200</v>
      </c>
      <c r="B514" s="31" t="s">
        <v>200</v>
      </c>
      <c r="C514" s="47">
        <v>11000</v>
      </c>
    </row>
    <row r="515" spans="1:3" s="4" customFormat="1" x14ac:dyDescent="0.2">
      <c r="A515" s="30">
        <v>412300</v>
      </c>
      <c r="B515" s="31" t="s">
        <v>88</v>
      </c>
      <c r="C515" s="47">
        <v>2300</v>
      </c>
    </row>
    <row r="516" spans="1:3" s="4" customFormat="1" x14ac:dyDescent="0.2">
      <c r="A516" s="30">
        <v>412500</v>
      </c>
      <c r="B516" s="31" t="s">
        <v>90</v>
      </c>
      <c r="C516" s="47">
        <v>1000</v>
      </c>
    </row>
    <row r="517" spans="1:3" s="4" customFormat="1" x14ac:dyDescent="0.2">
      <c r="A517" s="30">
        <v>412700</v>
      </c>
      <c r="B517" s="31" t="s">
        <v>188</v>
      </c>
      <c r="C517" s="47">
        <v>2200</v>
      </c>
    </row>
    <row r="518" spans="1:3" s="4" customFormat="1" x14ac:dyDescent="0.2">
      <c r="A518" s="30">
        <v>412900</v>
      </c>
      <c r="B518" s="39" t="s">
        <v>277</v>
      </c>
      <c r="C518" s="47">
        <v>13000</v>
      </c>
    </row>
    <row r="519" spans="1:3" s="4" customFormat="1" x14ac:dyDescent="0.2">
      <c r="A519" s="30">
        <v>412900</v>
      </c>
      <c r="B519" s="39" t="s">
        <v>295</v>
      </c>
      <c r="C519" s="47">
        <v>300</v>
      </c>
    </row>
    <row r="520" spans="1:3" s="4" customFormat="1" x14ac:dyDescent="0.2">
      <c r="A520" s="30">
        <v>412900</v>
      </c>
      <c r="B520" s="39" t="s">
        <v>296</v>
      </c>
      <c r="C520" s="47">
        <v>200</v>
      </c>
    </row>
    <row r="521" spans="1:3" s="4" customFormat="1" x14ac:dyDescent="0.2">
      <c r="A521" s="30">
        <v>412900</v>
      </c>
      <c r="B521" s="39" t="s">
        <v>297</v>
      </c>
      <c r="C521" s="47">
        <v>600</v>
      </c>
    </row>
    <row r="522" spans="1:3" s="50" customFormat="1" ht="19.5" x14ac:dyDescent="0.2">
      <c r="A522" s="40">
        <v>510000</v>
      </c>
      <c r="B522" s="38" t="s">
        <v>140</v>
      </c>
      <c r="C522" s="48">
        <f t="shared" ref="C522:C523" si="42">C523</f>
        <v>1000</v>
      </c>
    </row>
    <row r="523" spans="1:3" s="50" customFormat="1" ht="19.5" x14ac:dyDescent="0.2">
      <c r="A523" s="40">
        <v>511000</v>
      </c>
      <c r="B523" s="38" t="s">
        <v>141</v>
      </c>
      <c r="C523" s="48">
        <f t="shared" si="42"/>
        <v>1000</v>
      </c>
    </row>
    <row r="524" spans="1:3" s="4" customFormat="1" x14ac:dyDescent="0.2">
      <c r="A524" s="30">
        <v>511300</v>
      </c>
      <c r="B524" s="31" t="s">
        <v>144</v>
      </c>
      <c r="C524" s="47">
        <v>1000</v>
      </c>
    </row>
    <row r="525" spans="1:3" s="50" customFormat="1" ht="19.5" x14ac:dyDescent="0.2">
      <c r="A525" s="40">
        <v>630000</v>
      </c>
      <c r="B525" s="38" t="s">
        <v>176</v>
      </c>
      <c r="C525" s="48">
        <f t="shared" ref="C525:C526" si="43">C526</f>
        <v>11200</v>
      </c>
    </row>
    <row r="526" spans="1:3" s="50" customFormat="1" ht="19.5" x14ac:dyDescent="0.2">
      <c r="A526" s="40">
        <v>638000</v>
      </c>
      <c r="B526" s="38" t="s">
        <v>120</v>
      </c>
      <c r="C526" s="48">
        <f t="shared" si="43"/>
        <v>11200</v>
      </c>
    </row>
    <row r="527" spans="1:3" s="4" customFormat="1" x14ac:dyDescent="0.2">
      <c r="A527" s="30">
        <v>638100</v>
      </c>
      <c r="B527" s="31" t="s">
        <v>181</v>
      </c>
      <c r="C527" s="47">
        <v>11200</v>
      </c>
    </row>
    <row r="528" spans="1:3" s="4" customFormat="1" x14ac:dyDescent="0.2">
      <c r="A528" s="53"/>
      <c r="B528" s="43" t="s">
        <v>214</v>
      </c>
      <c r="C528" s="52">
        <f>C507+C522+C525</f>
        <v>301300</v>
      </c>
    </row>
    <row r="529" spans="1:3" s="4" customFormat="1" x14ac:dyDescent="0.2">
      <c r="A529" s="15"/>
      <c r="B529" s="16"/>
      <c r="C529" s="17"/>
    </row>
    <row r="530" spans="1:3" s="4" customFormat="1" x14ac:dyDescent="0.2">
      <c r="A530" s="28"/>
      <c r="B530" s="16"/>
      <c r="C530" s="47"/>
    </row>
    <row r="531" spans="1:3" s="4" customFormat="1" ht="19.5" x14ac:dyDescent="0.2">
      <c r="A531" s="30" t="s">
        <v>529</v>
      </c>
      <c r="B531" s="38"/>
      <c r="C531" s="47"/>
    </row>
    <row r="532" spans="1:3" s="4" customFormat="1" ht="19.5" x14ac:dyDescent="0.2">
      <c r="A532" s="30" t="s">
        <v>221</v>
      </c>
      <c r="B532" s="38"/>
      <c r="C532" s="47"/>
    </row>
    <row r="533" spans="1:3" s="4" customFormat="1" ht="19.5" x14ac:dyDescent="0.2">
      <c r="A533" s="30" t="s">
        <v>317</v>
      </c>
      <c r="B533" s="38"/>
      <c r="C533" s="47"/>
    </row>
    <row r="534" spans="1:3" s="4" customFormat="1" ht="19.5" x14ac:dyDescent="0.2">
      <c r="A534" s="30" t="s">
        <v>507</v>
      </c>
      <c r="B534" s="38"/>
      <c r="C534" s="47"/>
    </row>
    <row r="535" spans="1:3" s="4" customFormat="1" x14ac:dyDescent="0.2">
      <c r="A535" s="30"/>
      <c r="B535" s="32"/>
      <c r="C535" s="17"/>
    </row>
    <row r="536" spans="1:3" s="4" customFormat="1" ht="18.75" customHeight="1" x14ac:dyDescent="0.2">
      <c r="A536" s="40">
        <v>410000</v>
      </c>
      <c r="B536" s="34" t="s">
        <v>83</v>
      </c>
      <c r="C536" s="48">
        <f>C537+C542</f>
        <v>479800</v>
      </c>
    </row>
    <row r="537" spans="1:3" s="4" customFormat="1" ht="19.5" x14ac:dyDescent="0.2">
      <c r="A537" s="40">
        <v>411000</v>
      </c>
      <c r="B537" s="34" t="s">
        <v>186</v>
      </c>
      <c r="C537" s="48">
        <f>SUM(C538:C541)</f>
        <v>444000</v>
      </c>
    </row>
    <row r="538" spans="1:3" s="4" customFormat="1" x14ac:dyDescent="0.2">
      <c r="A538" s="30">
        <v>411100</v>
      </c>
      <c r="B538" s="31" t="s">
        <v>84</v>
      </c>
      <c r="C538" s="47">
        <v>423000</v>
      </c>
    </row>
    <row r="539" spans="1:3" s="4" customFormat="1" x14ac:dyDescent="0.2">
      <c r="A539" s="30">
        <v>411200</v>
      </c>
      <c r="B539" s="31" t="s">
        <v>199</v>
      </c>
      <c r="C539" s="47">
        <v>13000</v>
      </c>
    </row>
    <row r="540" spans="1:3" s="4" customFormat="1" ht="37.5" x14ac:dyDescent="0.2">
      <c r="A540" s="30">
        <v>411300</v>
      </c>
      <c r="B540" s="31" t="s">
        <v>85</v>
      </c>
      <c r="C540" s="47">
        <v>3000</v>
      </c>
    </row>
    <row r="541" spans="1:3" s="4" customFormat="1" x14ac:dyDescent="0.2">
      <c r="A541" s="30">
        <v>411400</v>
      </c>
      <c r="B541" s="31" t="s">
        <v>86</v>
      </c>
      <c r="C541" s="47">
        <v>5000</v>
      </c>
    </row>
    <row r="542" spans="1:3" s="4" customFormat="1" ht="18.75" customHeight="1" x14ac:dyDescent="0.2">
      <c r="A542" s="40">
        <v>412000</v>
      </c>
      <c r="B542" s="38" t="s">
        <v>191</v>
      </c>
      <c r="C542" s="48">
        <f>SUM(C543:C552)</f>
        <v>35800</v>
      </c>
    </row>
    <row r="543" spans="1:3" s="4" customFormat="1" x14ac:dyDescent="0.2">
      <c r="A543" s="30">
        <v>412200</v>
      </c>
      <c r="B543" s="31" t="s">
        <v>200</v>
      </c>
      <c r="C543" s="47">
        <v>5500</v>
      </c>
    </row>
    <row r="544" spans="1:3" s="4" customFormat="1" x14ac:dyDescent="0.2">
      <c r="A544" s="30">
        <v>412300</v>
      </c>
      <c r="B544" s="31" t="s">
        <v>88</v>
      </c>
      <c r="C544" s="47">
        <v>3300</v>
      </c>
    </row>
    <row r="545" spans="1:3" s="4" customFormat="1" x14ac:dyDescent="0.2">
      <c r="A545" s="30">
        <v>412500</v>
      </c>
      <c r="B545" s="31" t="s">
        <v>90</v>
      </c>
      <c r="C545" s="47">
        <v>2000</v>
      </c>
    </row>
    <row r="546" spans="1:3" s="4" customFormat="1" x14ac:dyDescent="0.2">
      <c r="A546" s="30">
        <v>412600</v>
      </c>
      <c r="B546" s="31" t="s">
        <v>201</v>
      </c>
      <c r="C546" s="47">
        <v>4300</v>
      </c>
    </row>
    <row r="547" spans="1:3" s="4" customFormat="1" x14ac:dyDescent="0.2">
      <c r="A547" s="30">
        <v>412700</v>
      </c>
      <c r="B547" s="31" t="s">
        <v>188</v>
      </c>
      <c r="C547" s="47">
        <v>4000</v>
      </c>
    </row>
    <row r="548" spans="1:3" s="4" customFormat="1" x14ac:dyDescent="0.2">
      <c r="A548" s="30">
        <v>412900</v>
      </c>
      <c r="B548" s="39" t="s">
        <v>508</v>
      </c>
      <c r="C548" s="47">
        <v>0</v>
      </c>
    </row>
    <row r="549" spans="1:3" s="4" customFormat="1" x14ac:dyDescent="0.2">
      <c r="A549" s="30">
        <v>412900</v>
      </c>
      <c r="B549" s="39" t="s">
        <v>277</v>
      </c>
      <c r="C549" s="47">
        <v>15000</v>
      </c>
    </row>
    <row r="550" spans="1:3" s="4" customFormat="1" x14ac:dyDescent="0.2">
      <c r="A550" s="30">
        <v>412900</v>
      </c>
      <c r="B550" s="39" t="s">
        <v>295</v>
      </c>
      <c r="C550" s="47">
        <v>300</v>
      </c>
    </row>
    <row r="551" spans="1:3" s="4" customFormat="1" x14ac:dyDescent="0.2">
      <c r="A551" s="30">
        <v>412900</v>
      </c>
      <c r="B551" s="39" t="s">
        <v>296</v>
      </c>
      <c r="C551" s="47">
        <v>500</v>
      </c>
    </row>
    <row r="552" spans="1:3" s="4" customFormat="1" x14ac:dyDescent="0.2">
      <c r="A552" s="30">
        <v>412900</v>
      </c>
      <c r="B552" s="39" t="s">
        <v>297</v>
      </c>
      <c r="C552" s="47">
        <v>900</v>
      </c>
    </row>
    <row r="553" spans="1:3" s="4" customFormat="1" ht="19.5" x14ac:dyDescent="0.2">
      <c r="A553" s="40">
        <v>510000</v>
      </c>
      <c r="B553" s="38" t="s">
        <v>140</v>
      </c>
      <c r="C553" s="48">
        <f>C554+C556</f>
        <v>2000</v>
      </c>
    </row>
    <row r="554" spans="1:3" s="4" customFormat="1" ht="19.5" x14ac:dyDescent="0.2">
      <c r="A554" s="40">
        <v>511000</v>
      </c>
      <c r="B554" s="38" t="s">
        <v>141</v>
      </c>
      <c r="C554" s="48">
        <f t="shared" ref="C554" si="44">SUM(C555:C555)</f>
        <v>1000</v>
      </c>
    </row>
    <row r="555" spans="1:3" s="4" customFormat="1" x14ac:dyDescent="0.2">
      <c r="A555" s="30">
        <v>511300</v>
      </c>
      <c r="B555" s="31" t="s">
        <v>144</v>
      </c>
      <c r="C555" s="47">
        <v>1000</v>
      </c>
    </row>
    <row r="556" spans="1:3" s="4" customFormat="1" ht="19.5" x14ac:dyDescent="0.2">
      <c r="A556" s="40">
        <v>516000</v>
      </c>
      <c r="B556" s="38" t="s">
        <v>151</v>
      </c>
      <c r="C556" s="48">
        <f t="shared" ref="C556" si="45">C557</f>
        <v>1000</v>
      </c>
    </row>
    <row r="557" spans="1:3" s="4" customFormat="1" x14ac:dyDescent="0.2">
      <c r="A557" s="30">
        <v>516100</v>
      </c>
      <c r="B557" s="31" t="s">
        <v>151</v>
      </c>
      <c r="C557" s="47">
        <v>1000</v>
      </c>
    </row>
    <row r="558" spans="1:3" s="50" customFormat="1" ht="19.5" x14ac:dyDescent="0.2">
      <c r="A558" s="40">
        <v>630000</v>
      </c>
      <c r="B558" s="38" t="s">
        <v>176</v>
      </c>
      <c r="C558" s="48">
        <f>C559</f>
        <v>0</v>
      </c>
    </row>
    <row r="559" spans="1:3" s="50" customFormat="1" ht="19.5" x14ac:dyDescent="0.2">
      <c r="A559" s="40">
        <v>638000</v>
      </c>
      <c r="B559" s="38" t="s">
        <v>120</v>
      </c>
      <c r="C559" s="48">
        <f t="shared" ref="C559" si="46">C560</f>
        <v>0</v>
      </c>
    </row>
    <row r="560" spans="1:3" s="4" customFormat="1" x14ac:dyDescent="0.2">
      <c r="A560" s="30">
        <v>638100</v>
      </c>
      <c r="B560" s="31" t="s">
        <v>181</v>
      </c>
      <c r="C560" s="47">
        <v>0</v>
      </c>
    </row>
    <row r="561" spans="1:3" s="4" customFormat="1" x14ac:dyDescent="0.2">
      <c r="A561" s="53"/>
      <c r="B561" s="43" t="s">
        <v>214</v>
      </c>
      <c r="C561" s="52">
        <f>C536+C553+C558</f>
        <v>481800</v>
      </c>
    </row>
    <row r="562" spans="1:3" s="4" customFormat="1" x14ac:dyDescent="0.2">
      <c r="A562" s="15"/>
      <c r="B562" s="16"/>
      <c r="C562" s="17"/>
    </row>
    <row r="563" spans="1:3" s="4" customFormat="1" x14ac:dyDescent="0.2">
      <c r="A563" s="28"/>
      <c r="B563" s="16"/>
      <c r="C563" s="47"/>
    </row>
    <row r="564" spans="1:3" s="4" customFormat="1" ht="19.5" x14ac:dyDescent="0.2">
      <c r="A564" s="30" t="s">
        <v>530</v>
      </c>
      <c r="B564" s="38"/>
      <c r="C564" s="47"/>
    </row>
    <row r="565" spans="1:3" s="4" customFormat="1" ht="19.5" x14ac:dyDescent="0.2">
      <c r="A565" s="30" t="s">
        <v>221</v>
      </c>
      <c r="B565" s="38"/>
      <c r="C565" s="47"/>
    </row>
    <row r="566" spans="1:3" s="4" customFormat="1" ht="19.5" x14ac:dyDescent="0.2">
      <c r="A566" s="30" t="s">
        <v>318</v>
      </c>
      <c r="B566" s="38"/>
      <c r="C566" s="47"/>
    </row>
    <row r="567" spans="1:3" s="4" customFormat="1" ht="19.5" x14ac:dyDescent="0.2">
      <c r="A567" s="30" t="s">
        <v>507</v>
      </c>
      <c r="B567" s="38"/>
      <c r="C567" s="47"/>
    </row>
    <row r="568" spans="1:3" s="4" customFormat="1" x14ac:dyDescent="0.2">
      <c r="A568" s="30"/>
      <c r="B568" s="32"/>
      <c r="C568" s="17"/>
    </row>
    <row r="569" spans="1:3" s="4" customFormat="1" ht="18.75" customHeight="1" x14ac:dyDescent="0.2">
      <c r="A569" s="40">
        <v>410000</v>
      </c>
      <c r="B569" s="34" t="s">
        <v>83</v>
      </c>
      <c r="C569" s="48">
        <f>C570+C574+C584</f>
        <v>193000</v>
      </c>
    </row>
    <row r="570" spans="1:3" s="4" customFormat="1" ht="19.5" x14ac:dyDescent="0.2">
      <c r="A570" s="40">
        <v>411000</v>
      </c>
      <c r="B570" s="34" t="s">
        <v>186</v>
      </c>
      <c r="C570" s="48">
        <f>SUM(C571:C573)</f>
        <v>84400</v>
      </c>
    </row>
    <row r="571" spans="1:3" s="4" customFormat="1" x14ac:dyDescent="0.2">
      <c r="A571" s="30">
        <v>411100</v>
      </c>
      <c r="B571" s="31" t="s">
        <v>84</v>
      </c>
      <c r="C571" s="47">
        <v>72000</v>
      </c>
    </row>
    <row r="572" spans="1:3" s="4" customFormat="1" x14ac:dyDescent="0.2">
      <c r="A572" s="30">
        <v>411200</v>
      </c>
      <c r="B572" s="31" t="s">
        <v>199</v>
      </c>
      <c r="C572" s="47">
        <v>4000</v>
      </c>
    </row>
    <row r="573" spans="1:3" s="4" customFormat="1" x14ac:dyDescent="0.2">
      <c r="A573" s="30">
        <v>411400</v>
      </c>
      <c r="B573" s="31" t="s">
        <v>86</v>
      </c>
      <c r="C573" s="47">
        <v>8400</v>
      </c>
    </row>
    <row r="574" spans="1:3" s="4" customFormat="1" ht="19.5" x14ac:dyDescent="0.2">
      <c r="A574" s="40">
        <v>412000</v>
      </c>
      <c r="B574" s="38" t="s">
        <v>191</v>
      </c>
      <c r="C574" s="48">
        <f>SUM(C575:C583)</f>
        <v>27600</v>
      </c>
    </row>
    <row r="575" spans="1:3" s="4" customFormat="1" x14ac:dyDescent="0.2">
      <c r="A575" s="30">
        <v>412200</v>
      </c>
      <c r="B575" s="31" t="s">
        <v>200</v>
      </c>
      <c r="C575" s="47">
        <v>2000</v>
      </c>
    </row>
    <row r="576" spans="1:3" s="4" customFormat="1" x14ac:dyDescent="0.2">
      <c r="A576" s="30">
        <v>412300</v>
      </c>
      <c r="B576" s="31" t="s">
        <v>88</v>
      </c>
      <c r="C576" s="47">
        <v>4100</v>
      </c>
    </row>
    <row r="577" spans="1:3" s="4" customFormat="1" x14ac:dyDescent="0.2">
      <c r="A577" s="30">
        <v>412500</v>
      </c>
      <c r="B577" s="31" t="s">
        <v>90</v>
      </c>
      <c r="C577" s="47">
        <v>3000</v>
      </c>
    </row>
    <row r="578" spans="1:3" s="4" customFormat="1" x14ac:dyDescent="0.2">
      <c r="A578" s="30">
        <v>412600</v>
      </c>
      <c r="B578" s="31" t="s">
        <v>201</v>
      </c>
      <c r="C578" s="47">
        <v>4300</v>
      </c>
    </row>
    <row r="579" spans="1:3" s="4" customFormat="1" x14ac:dyDescent="0.2">
      <c r="A579" s="30">
        <v>412700</v>
      </c>
      <c r="B579" s="31" t="s">
        <v>188</v>
      </c>
      <c r="C579" s="47">
        <v>400</v>
      </c>
    </row>
    <row r="580" spans="1:3" s="4" customFormat="1" x14ac:dyDescent="0.2">
      <c r="A580" s="30">
        <v>412900</v>
      </c>
      <c r="B580" s="31" t="s">
        <v>277</v>
      </c>
      <c r="C580" s="47">
        <v>13000</v>
      </c>
    </row>
    <row r="581" spans="1:3" s="4" customFormat="1" x14ac:dyDescent="0.2">
      <c r="A581" s="30">
        <v>412900</v>
      </c>
      <c r="B581" s="31" t="s">
        <v>295</v>
      </c>
      <c r="C581" s="47">
        <v>300</v>
      </c>
    </row>
    <row r="582" spans="1:3" s="4" customFormat="1" x14ac:dyDescent="0.2">
      <c r="A582" s="30">
        <v>412900</v>
      </c>
      <c r="B582" s="39" t="s">
        <v>296</v>
      </c>
      <c r="C582" s="47">
        <v>400</v>
      </c>
    </row>
    <row r="583" spans="1:3" s="4" customFormat="1" x14ac:dyDescent="0.2">
      <c r="A583" s="30">
        <v>412900</v>
      </c>
      <c r="B583" s="31" t="s">
        <v>297</v>
      </c>
      <c r="C583" s="47">
        <v>100</v>
      </c>
    </row>
    <row r="584" spans="1:3" s="50" customFormat="1" ht="18.75" customHeight="1" x14ac:dyDescent="0.2">
      <c r="A584" s="40">
        <v>419000</v>
      </c>
      <c r="B584" s="38" t="s">
        <v>196</v>
      </c>
      <c r="C584" s="48">
        <f t="shared" ref="C584" si="47">C585</f>
        <v>81000</v>
      </c>
    </row>
    <row r="585" spans="1:3" s="4" customFormat="1" x14ac:dyDescent="0.2">
      <c r="A585" s="30">
        <v>419100</v>
      </c>
      <c r="B585" s="31" t="s">
        <v>196</v>
      </c>
      <c r="C585" s="47">
        <v>81000</v>
      </c>
    </row>
    <row r="586" spans="1:3" s="50" customFormat="1" ht="18.75" customHeight="1" x14ac:dyDescent="0.2">
      <c r="A586" s="40">
        <v>510000</v>
      </c>
      <c r="B586" s="38" t="s">
        <v>140</v>
      </c>
      <c r="C586" s="48">
        <f>C587+C589</f>
        <v>2700</v>
      </c>
    </row>
    <row r="587" spans="1:3" s="50" customFormat="1" ht="19.5" x14ac:dyDescent="0.2">
      <c r="A587" s="40">
        <v>511000</v>
      </c>
      <c r="B587" s="38" t="s">
        <v>141</v>
      </c>
      <c r="C587" s="48">
        <f t="shared" ref="C587" si="48">C588</f>
        <v>1000</v>
      </c>
    </row>
    <row r="588" spans="1:3" s="4" customFormat="1" x14ac:dyDescent="0.2">
      <c r="A588" s="30">
        <v>511300</v>
      </c>
      <c r="B588" s="31" t="s">
        <v>144</v>
      </c>
      <c r="C588" s="47">
        <v>1000</v>
      </c>
    </row>
    <row r="589" spans="1:3" s="50" customFormat="1" ht="19.5" x14ac:dyDescent="0.2">
      <c r="A589" s="40">
        <v>516000</v>
      </c>
      <c r="B589" s="38" t="s">
        <v>151</v>
      </c>
      <c r="C589" s="48">
        <f t="shared" ref="C589" si="49">C590</f>
        <v>1700</v>
      </c>
    </row>
    <row r="590" spans="1:3" s="4" customFormat="1" x14ac:dyDescent="0.2">
      <c r="A590" s="30">
        <v>516100</v>
      </c>
      <c r="B590" s="31" t="s">
        <v>151</v>
      </c>
      <c r="C590" s="47">
        <v>1700</v>
      </c>
    </row>
    <row r="591" spans="1:3" s="4" customFormat="1" x14ac:dyDescent="0.2">
      <c r="A591" s="53"/>
      <c r="B591" s="43" t="s">
        <v>214</v>
      </c>
      <c r="C591" s="52">
        <f>C569+C586</f>
        <v>195700</v>
      </c>
    </row>
    <row r="592" spans="1:3" s="4" customFormat="1" x14ac:dyDescent="0.2">
      <c r="A592" s="15"/>
      <c r="B592" s="16"/>
      <c r="C592" s="17"/>
    </row>
    <row r="593" spans="1:3" s="4" customFormat="1" x14ac:dyDescent="0.2">
      <c r="A593" s="28"/>
      <c r="B593" s="16"/>
      <c r="C593" s="47"/>
    </row>
    <row r="594" spans="1:3" s="4" customFormat="1" ht="19.5" x14ac:dyDescent="0.2">
      <c r="A594" s="30" t="s">
        <v>531</v>
      </c>
      <c r="B594" s="38"/>
      <c r="C594" s="47"/>
    </row>
    <row r="595" spans="1:3" s="4" customFormat="1" ht="19.5" x14ac:dyDescent="0.2">
      <c r="A595" s="30" t="s">
        <v>221</v>
      </c>
      <c r="B595" s="38"/>
      <c r="C595" s="47"/>
    </row>
    <row r="596" spans="1:3" s="4" customFormat="1" ht="19.5" x14ac:dyDescent="0.2">
      <c r="A596" s="30" t="s">
        <v>319</v>
      </c>
      <c r="B596" s="38"/>
      <c r="C596" s="47"/>
    </row>
    <row r="597" spans="1:3" s="4" customFormat="1" ht="19.5" x14ac:dyDescent="0.2">
      <c r="A597" s="30" t="s">
        <v>532</v>
      </c>
      <c r="B597" s="38"/>
      <c r="C597" s="47"/>
    </row>
    <row r="598" spans="1:3" s="4" customFormat="1" x14ac:dyDescent="0.2">
      <c r="A598" s="30"/>
      <c r="B598" s="32"/>
      <c r="C598" s="17"/>
    </row>
    <row r="599" spans="1:3" s="4" customFormat="1" ht="18.75" customHeight="1" x14ac:dyDescent="0.2">
      <c r="A599" s="40">
        <v>410000</v>
      </c>
      <c r="B599" s="34" t="s">
        <v>83</v>
      </c>
      <c r="C599" s="48">
        <f>C600+C605</f>
        <v>13617800</v>
      </c>
    </row>
    <row r="600" spans="1:3" s="4" customFormat="1" ht="19.5" x14ac:dyDescent="0.2">
      <c r="A600" s="40">
        <v>411000</v>
      </c>
      <c r="B600" s="34" t="s">
        <v>186</v>
      </c>
      <c r="C600" s="48">
        <f>SUM(C601:C604)</f>
        <v>12440000</v>
      </c>
    </row>
    <row r="601" spans="1:3" s="4" customFormat="1" x14ac:dyDescent="0.2">
      <c r="A601" s="30">
        <v>411100</v>
      </c>
      <c r="B601" s="31" t="s">
        <v>84</v>
      </c>
      <c r="C601" s="47">
        <v>11600000</v>
      </c>
    </row>
    <row r="602" spans="1:3" s="4" customFormat="1" x14ac:dyDescent="0.2">
      <c r="A602" s="30">
        <v>411200</v>
      </c>
      <c r="B602" s="31" t="s">
        <v>199</v>
      </c>
      <c r="C602" s="47">
        <v>340000</v>
      </c>
    </row>
    <row r="603" spans="1:3" s="4" customFormat="1" ht="37.5" x14ac:dyDescent="0.2">
      <c r="A603" s="30">
        <v>411300</v>
      </c>
      <c r="B603" s="31" t="s">
        <v>85</v>
      </c>
      <c r="C603" s="47">
        <v>400000</v>
      </c>
    </row>
    <row r="604" spans="1:3" s="4" customFormat="1" x14ac:dyDescent="0.2">
      <c r="A604" s="30">
        <v>411400</v>
      </c>
      <c r="B604" s="31" t="s">
        <v>86</v>
      </c>
      <c r="C604" s="47">
        <v>100000</v>
      </c>
    </row>
    <row r="605" spans="1:3" s="4" customFormat="1" ht="18.75" customHeight="1" x14ac:dyDescent="0.2">
      <c r="A605" s="40">
        <v>412000</v>
      </c>
      <c r="B605" s="38" t="s">
        <v>191</v>
      </c>
      <c r="C605" s="48">
        <f>SUM(C606:C617)</f>
        <v>1177800</v>
      </c>
    </row>
    <row r="606" spans="1:3" s="4" customFormat="1" ht="18.75" customHeight="1" x14ac:dyDescent="0.2">
      <c r="A606" s="30">
        <v>412100</v>
      </c>
      <c r="B606" s="31" t="s">
        <v>87</v>
      </c>
      <c r="C606" s="47">
        <v>229500</v>
      </c>
    </row>
    <row r="607" spans="1:3" s="4" customFormat="1" x14ac:dyDescent="0.2">
      <c r="A607" s="30">
        <v>412200</v>
      </c>
      <c r="B607" s="31" t="s">
        <v>200</v>
      </c>
      <c r="C607" s="47">
        <v>465000</v>
      </c>
    </row>
    <row r="608" spans="1:3" s="4" customFormat="1" x14ac:dyDescent="0.2">
      <c r="A608" s="30">
        <v>412300</v>
      </c>
      <c r="B608" s="31" t="s">
        <v>88</v>
      </c>
      <c r="C608" s="47">
        <v>73600</v>
      </c>
    </row>
    <row r="609" spans="1:3" s="4" customFormat="1" x14ac:dyDescent="0.2">
      <c r="A609" s="30">
        <v>412500</v>
      </c>
      <c r="B609" s="31" t="s">
        <v>90</v>
      </c>
      <c r="C609" s="47">
        <v>100000</v>
      </c>
    </row>
    <row r="610" spans="1:3" s="4" customFormat="1" x14ac:dyDescent="0.2">
      <c r="A610" s="30">
        <v>412600</v>
      </c>
      <c r="B610" s="31" t="s">
        <v>201</v>
      </c>
      <c r="C610" s="47">
        <v>93500</v>
      </c>
    </row>
    <row r="611" spans="1:3" s="4" customFormat="1" x14ac:dyDescent="0.2">
      <c r="A611" s="30">
        <v>412700</v>
      </c>
      <c r="B611" s="31" t="s">
        <v>188</v>
      </c>
      <c r="C611" s="47">
        <v>140000</v>
      </c>
    </row>
    <row r="612" spans="1:3" s="4" customFormat="1" x14ac:dyDescent="0.2">
      <c r="A612" s="30">
        <v>412900</v>
      </c>
      <c r="B612" s="39" t="s">
        <v>508</v>
      </c>
      <c r="C612" s="47">
        <v>0</v>
      </c>
    </row>
    <row r="613" spans="1:3" s="4" customFormat="1" x14ac:dyDescent="0.2">
      <c r="A613" s="30">
        <v>412900</v>
      </c>
      <c r="B613" s="39" t="s">
        <v>295</v>
      </c>
      <c r="C613" s="47">
        <v>1200</v>
      </c>
    </row>
    <row r="614" spans="1:3" s="4" customFormat="1" x14ac:dyDescent="0.2">
      <c r="A614" s="30">
        <v>412900</v>
      </c>
      <c r="B614" s="39" t="s">
        <v>296</v>
      </c>
      <c r="C614" s="47">
        <v>17000</v>
      </c>
    </row>
    <row r="615" spans="1:3" s="4" customFormat="1" x14ac:dyDescent="0.2">
      <c r="A615" s="30">
        <v>412900</v>
      </c>
      <c r="B615" s="39" t="s">
        <v>297</v>
      </c>
      <c r="C615" s="47">
        <v>23000</v>
      </c>
    </row>
    <row r="616" spans="1:3" s="4" customFormat="1" x14ac:dyDescent="0.2">
      <c r="A616" s="30">
        <v>412900</v>
      </c>
      <c r="B616" s="31" t="s">
        <v>279</v>
      </c>
      <c r="C616" s="47">
        <v>0</v>
      </c>
    </row>
    <row r="617" spans="1:3" s="4" customFormat="1" ht="18.75" customHeight="1" x14ac:dyDescent="0.2">
      <c r="A617" s="30">
        <v>412900</v>
      </c>
      <c r="B617" s="31" t="s">
        <v>533</v>
      </c>
      <c r="C617" s="47">
        <v>35000</v>
      </c>
    </row>
    <row r="618" spans="1:3" s="4" customFormat="1" ht="18.75" customHeight="1" x14ac:dyDescent="0.2">
      <c r="A618" s="40">
        <v>510000</v>
      </c>
      <c r="B618" s="38" t="s">
        <v>140</v>
      </c>
      <c r="C618" s="48">
        <f>C619+C621</f>
        <v>80000</v>
      </c>
    </row>
    <row r="619" spans="1:3" s="4" customFormat="1" ht="19.5" x14ac:dyDescent="0.2">
      <c r="A619" s="40">
        <v>511000</v>
      </c>
      <c r="B619" s="38" t="s">
        <v>141</v>
      </c>
      <c r="C619" s="48">
        <f>SUM(C620:C620)</f>
        <v>60000</v>
      </c>
    </row>
    <row r="620" spans="1:3" s="4" customFormat="1" x14ac:dyDescent="0.2">
      <c r="A620" s="30">
        <v>511300</v>
      </c>
      <c r="B620" s="31" t="s">
        <v>144</v>
      </c>
      <c r="C620" s="47">
        <v>60000</v>
      </c>
    </row>
    <row r="621" spans="1:3" s="50" customFormat="1" ht="19.5" x14ac:dyDescent="0.2">
      <c r="A621" s="40">
        <v>516000</v>
      </c>
      <c r="B621" s="38" t="s">
        <v>151</v>
      </c>
      <c r="C621" s="48">
        <f t="shared" ref="C621" si="50">C622</f>
        <v>20000</v>
      </c>
    </row>
    <row r="622" spans="1:3" s="4" customFormat="1" x14ac:dyDescent="0.2">
      <c r="A622" s="30">
        <v>516100</v>
      </c>
      <c r="B622" s="31" t="s">
        <v>151</v>
      </c>
      <c r="C622" s="47">
        <v>20000</v>
      </c>
    </row>
    <row r="623" spans="1:3" s="50" customFormat="1" ht="19.5" x14ac:dyDescent="0.2">
      <c r="A623" s="40">
        <v>630000</v>
      </c>
      <c r="B623" s="38" t="s">
        <v>176</v>
      </c>
      <c r="C623" s="48">
        <f>C624+C626</f>
        <v>370000</v>
      </c>
    </row>
    <row r="624" spans="1:3" s="50" customFormat="1" ht="19.5" x14ac:dyDescent="0.2">
      <c r="A624" s="40">
        <v>631000</v>
      </c>
      <c r="B624" s="38" t="s">
        <v>119</v>
      </c>
      <c r="C624" s="48">
        <f>C625</f>
        <v>0</v>
      </c>
    </row>
    <row r="625" spans="1:3" s="4" customFormat="1" x14ac:dyDescent="0.2">
      <c r="A625" s="30">
        <v>631900</v>
      </c>
      <c r="B625" s="31" t="s">
        <v>312</v>
      </c>
      <c r="C625" s="47">
        <v>0</v>
      </c>
    </row>
    <row r="626" spans="1:3" s="50" customFormat="1" ht="19.5" x14ac:dyDescent="0.2">
      <c r="A626" s="40">
        <v>638000</v>
      </c>
      <c r="B626" s="38" t="s">
        <v>120</v>
      </c>
      <c r="C626" s="48">
        <f t="shared" ref="C626" si="51">C627</f>
        <v>370000</v>
      </c>
    </row>
    <row r="627" spans="1:3" s="4" customFormat="1" x14ac:dyDescent="0.2">
      <c r="A627" s="30">
        <v>638100</v>
      </c>
      <c r="B627" s="31" t="s">
        <v>181</v>
      </c>
      <c r="C627" s="47">
        <v>370000</v>
      </c>
    </row>
    <row r="628" spans="1:3" s="4" customFormat="1" x14ac:dyDescent="0.2">
      <c r="A628" s="53"/>
      <c r="B628" s="43" t="s">
        <v>214</v>
      </c>
      <c r="C628" s="52">
        <f>C599+C618+C623</f>
        <v>14067800</v>
      </c>
    </row>
    <row r="629" spans="1:3" s="4" customFormat="1" x14ac:dyDescent="0.2">
      <c r="A629" s="15"/>
      <c r="B629" s="16"/>
      <c r="C629" s="17"/>
    </row>
    <row r="630" spans="1:3" s="4" customFormat="1" x14ac:dyDescent="0.2">
      <c r="A630" s="28"/>
      <c r="B630" s="16"/>
      <c r="C630" s="47"/>
    </row>
    <row r="631" spans="1:3" s="4" customFormat="1" ht="19.5" x14ac:dyDescent="0.2">
      <c r="A631" s="30" t="s">
        <v>534</v>
      </c>
      <c r="B631" s="38"/>
      <c r="C631" s="47"/>
    </row>
    <row r="632" spans="1:3" s="4" customFormat="1" ht="19.5" x14ac:dyDescent="0.2">
      <c r="A632" s="30" t="s">
        <v>221</v>
      </c>
      <c r="B632" s="38"/>
      <c r="C632" s="47"/>
    </row>
    <row r="633" spans="1:3" s="4" customFormat="1" ht="19.5" x14ac:dyDescent="0.2">
      <c r="A633" s="30" t="s">
        <v>320</v>
      </c>
      <c r="B633" s="38"/>
      <c r="C633" s="47"/>
    </row>
    <row r="634" spans="1:3" s="4" customFormat="1" ht="19.5" x14ac:dyDescent="0.2">
      <c r="A634" s="30" t="s">
        <v>507</v>
      </c>
      <c r="B634" s="38"/>
      <c r="C634" s="47"/>
    </row>
    <row r="635" spans="1:3" s="4" customFormat="1" x14ac:dyDescent="0.2">
      <c r="A635" s="30"/>
      <c r="B635" s="32"/>
      <c r="C635" s="17"/>
    </row>
    <row r="636" spans="1:3" s="4" customFormat="1" ht="19.5" x14ac:dyDescent="0.2">
      <c r="A636" s="40">
        <v>410000</v>
      </c>
      <c r="B636" s="34" t="s">
        <v>83</v>
      </c>
      <c r="C636" s="48">
        <f>C637+C642+C653</f>
        <v>6855500</v>
      </c>
    </row>
    <row r="637" spans="1:3" s="4" customFormat="1" ht="19.5" x14ac:dyDescent="0.2">
      <c r="A637" s="40">
        <v>411000</v>
      </c>
      <c r="B637" s="34" t="s">
        <v>186</v>
      </c>
      <c r="C637" s="48">
        <f>SUM(C638:C641)</f>
        <v>3931000</v>
      </c>
    </row>
    <row r="638" spans="1:3" s="4" customFormat="1" x14ac:dyDescent="0.2">
      <c r="A638" s="30">
        <v>411100</v>
      </c>
      <c r="B638" s="31" t="s">
        <v>84</v>
      </c>
      <c r="C638" s="47">
        <v>3600000</v>
      </c>
    </row>
    <row r="639" spans="1:3" s="4" customFormat="1" x14ac:dyDescent="0.2">
      <c r="A639" s="30">
        <v>411200</v>
      </c>
      <c r="B639" s="31" t="s">
        <v>199</v>
      </c>
      <c r="C639" s="47">
        <v>170000</v>
      </c>
    </row>
    <row r="640" spans="1:3" s="4" customFormat="1" ht="37.5" x14ac:dyDescent="0.2">
      <c r="A640" s="30">
        <v>411300</v>
      </c>
      <c r="B640" s="31" t="s">
        <v>85</v>
      </c>
      <c r="C640" s="47">
        <v>120000</v>
      </c>
    </row>
    <row r="641" spans="1:3" s="4" customFormat="1" x14ac:dyDescent="0.2">
      <c r="A641" s="30">
        <v>411400</v>
      </c>
      <c r="B641" s="31" t="s">
        <v>86</v>
      </c>
      <c r="C641" s="47">
        <v>41000</v>
      </c>
    </row>
    <row r="642" spans="1:3" s="4" customFormat="1" ht="18.75" customHeight="1" x14ac:dyDescent="0.2">
      <c r="A642" s="40">
        <v>412000</v>
      </c>
      <c r="B642" s="38" t="s">
        <v>191</v>
      </c>
      <c r="C642" s="48">
        <f>SUM(C643:C652)</f>
        <v>2923500</v>
      </c>
    </row>
    <row r="643" spans="1:3" s="4" customFormat="1" x14ac:dyDescent="0.2">
      <c r="A643" s="30">
        <v>412100</v>
      </c>
      <c r="B643" s="31" t="s">
        <v>87</v>
      </c>
      <c r="C643" s="47">
        <v>0</v>
      </c>
    </row>
    <row r="644" spans="1:3" s="4" customFormat="1" x14ac:dyDescent="0.2">
      <c r="A644" s="30">
        <v>412200</v>
      </c>
      <c r="B644" s="31" t="s">
        <v>200</v>
      </c>
      <c r="C644" s="47">
        <v>1550000</v>
      </c>
    </row>
    <row r="645" spans="1:3" s="4" customFormat="1" x14ac:dyDescent="0.2">
      <c r="A645" s="30">
        <v>412300</v>
      </c>
      <c r="B645" s="31" t="s">
        <v>88</v>
      </c>
      <c r="C645" s="47">
        <v>160000</v>
      </c>
    </row>
    <row r="646" spans="1:3" s="4" customFormat="1" x14ac:dyDescent="0.2">
      <c r="A646" s="30">
        <v>412500</v>
      </c>
      <c r="B646" s="31" t="s">
        <v>90</v>
      </c>
      <c r="C646" s="47">
        <v>360000</v>
      </c>
    </row>
    <row r="647" spans="1:3" s="4" customFormat="1" x14ac:dyDescent="0.2">
      <c r="A647" s="30">
        <v>412600</v>
      </c>
      <c r="B647" s="31" t="s">
        <v>201</v>
      </c>
      <c r="C647" s="47">
        <v>3400</v>
      </c>
    </row>
    <row r="648" spans="1:3" s="4" customFormat="1" x14ac:dyDescent="0.2">
      <c r="A648" s="30">
        <v>412700</v>
      </c>
      <c r="B648" s="31" t="s">
        <v>188</v>
      </c>
      <c r="C648" s="47">
        <v>840000</v>
      </c>
    </row>
    <row r="649" spans="1:3" s="4" customFormat="1" x14ac:dyDescent="0.2">
      <c r="A649" s="30">
        <v>412900</v>
      </c>
      <c r="B649" s="39" t="s">
        <v>508</v>
      </c>
      <c r="C649" s="47">
        <v>0</v>
      </c>
    </row>
    <row r="650" spans="1:3" s="4" customFormat="1" x14ac:dyDescent="0.2">
      <c r="A650" s="30">
        <v>412900</v>
      </c>
      <c r="B650" s="39" t="s">
        <v>295</v>
      </c>
      <c r="C650" s="47">
        <v>1000</v>
      </c>
    </row>
    <row r="651" spans="1:3" s="4" customFormat="1" x14ac:dyDescent="0.2">
      <c r="A651" s="30">
        <v>412900</v>
      </c>
      <c r="B651" s="39" t="s">
        <v>296</v>
      </c>
      <c r="C651" s="47">
        <v>1100</v>
      </c>
    </row>
    <row r="652" spans="1:3" s="4" customFormat="1" x14ac:dyDescent="0.2">
      <c r="A652" s="30">
        <v>412900</v>
      </c>
      <c r="B652" s="39" t="s">
        <v>297</v>
      </c>
      <c r="C652" s="47">
        <v>8000</v>
      </c>
    </row>
    <row r="653" spans="1:3" s="50" customFormat="1" ht="39" x14ac:dyDescent="0.2">
      <c r="A653" s="40">
        <v>418000</v>
      </c>
      <c r="B653" s="38" t="s">
        <v>195</v>
      </c>
      <c r="C653" s="48">
        <f t="shared" ref="C653" si="52">C654</f>
        <v>1000</v>
      </c>
    </row>
    <row r="654" spans="1:3" s="4" customFormat="1" x14ac:dyDescent="0.2">
      <c r="A654" s="30">
        <v>418400</v>
      </c>
      <c r="B654" s="31" t="s">
        <v>135</v>
      </c>
      <c r="C654" s="47">
        <v>1000</v>
      </c>
    </row>
    <row r="655" spans="1:3" s="4" customFormat="1" ht="18.75" customHeight="1" x14ac:dyDescent="0.2">
      <c r="A655" s="40">
        <v>510000</v>
      </c>
      <c r="B655" s="38" t="s">
        <v>140</v>
      </c>
      <c r="C655" s="48">
        <f>C656+C662+C660</f>
        <v>2485000</v>
      </c>
    </row>
    <row r="656" spans="1:3" s="4" customFormat="1" ht="19.5" x14ac:dyDescent="0.2">
      <c r="A656" s="40">
        <v>511000</v>
      </c>
      <c r="B656" s="38" t="s">
        <v>141</v>
      </c>
      <c r="C656" s="48">
        <f>SUM(C657:C659)</f>
        <v>2385000</v>
      </c>
    </row>
    <row r="657" spans="1:3" s="4" customFormat="1" x14ac:dyDescent="0.2">
      <c r="A657" s="30">
        <v>511100</v>
      </c>
      <c r="B657" s="31" t="s">
        <v>142</v>
      </c>
      <c r="C657" s="47">
        <v>5000</v>
      </c>
    </row>
    <row r="658" spans="1:3" s="4" customFormat="1" x14ac:dyDescent="0.2">
      <c r="A658" s="30">
        <v>511200</v>
      </c>
      <c r="B658" s="31" t="s">
        <v>143</v>
      </c>
      <c r="C658" s="47">
        <v>30000</v>
      </c>
    </row>
    <row r="659" spans="1:3" s="4" customFormat="1" x14ac:dyDescent="0.2">
      <c r="A659" s="30">
        <v>511300</v>
      </c>
      <c r="B659" s="31" t="s">
        <v>144</v>
      </c>
      <c r="C659" s="47">
        <v>2350000</v>
      </c>
    </row>
    <row r="660" spans="1:3" s="50" customFormat="1" ht="19.5" x14ac:dyDescent="0.2">
      <c r="A660" s="40">
        <v>513000</v>
      </c>
      <c r="B660" s="38" t="s">
        <v>149</v>
      </c>
      <c r="C660" s="48">
        <f t="shared" ref="C660" si="53">C661</f>
        <v>0</v>
      </c>
    </row>
    <row r="661" spans="1:3" s="4" customFormat="1" x14ac:dyDescent="0.2">
      <c r="A661" s="30">
        <v>513700</v>
      </c>
      <c r="B661" s="31" t="s">
        <v>308</v>
      </c>
      <c r="C661" s="47">
        <v>0</v>
      </c>
    </row>
    <row r="662" spans="1:3" s="4" customFormat="1" ht="19.5" x14ac:dyDescent="0.2">
      <c r="A662" s="40">
        <v>516000</v>
      </c>
      <c r="B662" s="38" t="s">
        <v>151</v>
      </c>
      <c r="C662" s="48">
        <f t="shared" ref="C662" si="54">SUM(C663)</f>
        <v>100000</v>
      </c>
    </row>
    <row r="663" spans="1:3" s="4" customFormat="1" x14ac:dyDescent="0.2">
      <c r="A663" s="30">
        <v>516100</v>
      </c>
      <c r="B663" s="31" t="s">
        <v>151</v>
      </c>
      <c r="C663" s="47">
        <v>100000</v>
      </c>
    </row>
    <row r="664" spans="1:3" s="50" customFormat="1" ht="19.5" x14ac:dyDescent="0.2">
      <c r="A664" s="40">
        <v>630000</v>
      </c>
      <c r="B664" s="38" t="s">
        <v>176</v>
      </c>
      <c r="C664" s="48">
        <f>C665+C667</f>
        <v>77700</v>
      </c>
    </row>
    <row r="665" spans="1:3" s="50" customFormat="1" ht="19.5" x14ac:dyDescent="0.2">
      <c r="A665" s="40">
        <v>631000</v>
      </c>
      <c r="B665" s="38" t="s">
        <v>119</v>
      </c>
      <c r="C665" s="48">
        <f>C666</f>
        <v>37700</v>
      </c>
    </row>
    <row r="666" spans="1:3" s="4" customFormat="1" x14ac:dyDescent="0.2">
      <c r="A666" s="30">
        <v>631100</v>
      </c>
      <c r="B666" s="31" t="s">
        <v>178</v>
      </c>
      <c r="C666" s="47">
        <v>37700</v>
      </c>
    </row>
    <row r="667" spans="1:3" s="50" customFormat="1" ht="19.5" x14ac:dyDescent="0.2">
      <c r="A667" s="40">
        <v>638000</v>
      </c>
      <c r="B667" s="38" t="s">
        <v>120</v>
      </c>
      <c r="C667" s="48">
        <f t="shared" ref="C667" si="55">C668</f>
        <v>40000</v>
      </c>
    </row>
    <row r="668" spans="1:3" s="4" customFormat="1" x14ac:dyDescent="0.2">
      <c r="A668" s="30">
        <v>638100</v>
      </c>
      <c r="B668" s="31" t="s">
        <v>181</v>
      </c>
      <c r="C668" s="47">
        <v>40000</v>
      </c>
    </row>
    <row r="669" spans="1:3" s="4" customFormat="1" x14ac:dyDescent="0.2">
      <c r="A669" s="53"/>
      <c r="B669" s="43" t="s">
        <v>214</v>
      </c>
      <c r="C669" s="52">
        <f>C636+C655+C664</f>
        <v>9418200</v>
      </c>
    </row>
    <row r="670" spans="1:3" s="4" customFormat="1" x14ac:dyDescent="0.2">
      <c r="A670" s="15"/>
      <c r="B670" s="16"/>
      <c r="C670" s="17"/>
    </row>
    <row r="671" spans="1:3" s="4" customFormat="1" x14ac:dyDescent="0.2">
      <c r="A671" s="28"/>
      <c r="B671" s="16"/>
      <c r="C671" s="47"/>
    </row>
    <row r="672" spans="1:3" s="4" customFormat="1" ht="19.5" x14ac:dyDescent="0.2">
      <c r="A672" s="30" t="s">
        <v>535</v>
      </c>
      <c r="B672" s="38"/>
      <c r="C672" s="47"/>
    </row>
    <row r="673" spans="1:3" s="4" customFormat="1" ht="19.5" x14ac:dyDescent="0.2">
      <c r="A673" s="30" t="s">
        <v>221</v>
      </c>
      <c r="B673" s="38"/>
      <c r="C673" s="47"/>
    </row>
    <row r="674" spans="1:3" s="4" customFormat="1" ht="19.5" x14ac:dyDescent="0.2">
      <c r="A674" s="30" t="s">
        <v>321</v>
      </c>
      <c r="B674" s="38"/>
      <c r="C674" s="47"/>
    </row>
    <row r="675" spans="1:3" s="4" customFormat="1" ht="19.5" x14ac:dyDescent="0.2">
      <c r="A675" s="30" t="s">
        <v>507</v>
      </c>
      <c r="B675" s="38"/>
      <c r="C675" s="47"/>
    </row>
    <row r="676" spans="1:3" s="4" customFormat="1" x14ac:dyDescent="0.2">
      <c r="A676" s="30"/>
      <c r="B676" s="32"/>
      <c r="C676" s="17"/>
    </row>
    <row r="677" spans="1:3" s="4" customFormat="1" ht="18.75" customHeight="1" x14ac:dyDescent="0.2">
      <c r="A677" s="40">
        <v>410000</v>
      </c>
      <c r="B677" s="34" t="s">
        <v>83</v>
      </c>
      <c r="C677" s="48">
        <f>C678+C683</f>
        <v>1473800</v>
      </c>
    </row>
    <row r="678" spans="1:3" s="4" customFormat="1" ht="19.5" x14ac:dyDescent="0.2">
      <c r="A678" s="40">
        <v>411000</v>
      </c>
      <c r="B678" s="34" t="s">
        <v>186</v>
      </c>
      <c r="C678" s="48">
        <f>SUM(C679:C682)</f>
        <v>895500</v>
      </c>
    </row>
    <row r="679" spans="1:3" s="4" customFormat="1" x14ac:dyDescent="0.2">
      <c r="A679" s="30">
        <v>411100</v>
      </c>
      <c r="B679" s="31" t="s">
        <v>84</v>
      </c>
      <c r="C679" s="47">
        <v>835000</v>
      </c>
    </row>
    <row r="680" spans="1:3" s="4" customFormat="1" x14ac:dyDescent="0.2">
      <c r="A680" s="30">
        <v>411200</v>
      </c>
      <c r="B680" s="31" t="s">
        <v>199</v>
      </c>
      <c r="C680" s="47">
        <v>49000</v>
      </c>
    </row>
    <row r="681" spans="1:3" s="4" customFormat="1" ht="37.5" x14ac:dyDescent="0.2">
      <c r="A681" s="30">
        <v>411300</v>
      </c>
      <c r="B681" s="31" t="s">
        <v>85</v>
      </c>
      <c r="C681" s="47">
        <v>4500</v>
      </c>
    </row>
    <row r="682" spans="1:3" s="4" customFormat="1" x14ac:dyDescent="0.2">
      <c r="A682" s="30">
        <v>411400</v>
      </c>
      <c r="B682" s="31" t="s">
        <v>86</v>
      </c>
      <c r="C682" s="47">
        <v>7000</v>
      </c>
    </row>
    <row r="683" spans="1:3" s="4" customFormat="1" ht="18.75" customHeight="1" x14ac:dyDescent="0.2">
      <c r="A683" s="40">
        <v>412000</v>
      </c>
      <c r="B683" s="38" t="s">
        <v>191</v>
      </c>
      <c r="C683" s="48">
        <f>SUM(C684:C693)</f>
        <v>578300</v>
      </c>
    </row>
    <row r="684" spans="1:3" s="4" customFormat="1" x14ac:dyDescent="0.2">
      <c r="A684" s="30">
        <v>412200</v>
      </c>
      <c r="B684" s="31" t="s">
        <v>200</v>
      </c>
      <c r="C684" s="47">
        <v>21000</v>
      </c>
    </row>
    <row r="685" spans="1:3" s="4" customFormat="1" x14ac:dyDescent="0.2">
      <c r="A685" s="30">
        <v>412300</v>
      </c>
      <c r="B685" s="31" t="s">
        <v>88</v>
      </c>
      <c r="C685" s="47">
        <v>12300</v>
      </c>
    </row>
    <row r="686" spans="1:3" s="4" customFormat="1" x14ac:dyDescent="0.2">
      <c r="A686" s="30">
        <v>412500</v>
      </c>
      <c r="B686" s="31" t="s">
        <v>90</v>
      </c>
      <c r="C686" s="47">
        <v>340000</v>
      </c>
    </row>
    <row r="687" spans="1:3" s="4" customFormat="1" x14ac:dyDescent="0.2">
      <c r="A687" s="30">
        <v>412600</v>
      </c>
      <c r="B687" s="31" t="s">
        <v>201</v>
      </c>
      <c r="C687" s="47">
        <v>150000</v>
      </c>
    </row>
    <row r="688" spans="1:3" s="4" customFormat="1" x14ac:dyDescent="0.2">
      <c r="A688" s="30">
        <v>412700</v>
      </c>
      <c r="B688" s="31" t="s">
        <v>188</v>
      </c>
      <c r="C688" s="47">
        <v>28000</v>
      </c>
    </row>
    <row r="689" spans="1:3" s="4" customFormat="1" x14ac:dyDescent="0.2">
      <c r="A689" s="30">
        <v>412900</v>
      </c>
      <c r="B689" s="39" t="s">
        <v>508</v>
      </c>
      <c r="C689" s="47">
        <v>0</v>
      </c>
    </row>
    <row r="690" spans="1:3" s="4" customFormat="1" x14ac:dyDescent="0.2">
      <c r="A690" s="30">
        <v>412900</v>
      </c>
      <c r="B690" s="39" t="s">
        <v>277</v>
      </c>
      <c r="C690" s="47">
        <v>11000</v>
      </c>
    </row>
    <row r="691" spans="1:3" s="4" customFormat="1" x14ac:dyDescent="0.2">
      <c r="A691" s="30">
        <v>412900</v>
      </c>
      <c r="B691" s="39" t="s">
        <v>295</v>
      </c>
      <c r="C691" s="47">
        <v>2000</v>
      </c>
    </row>
    <row r="692" spans="1:3" s="4" customFormat="1" x14ac:dyDescent="0.2">
      <c r="A692" s="30">
        <v>412900</v>
      </c>
      <c r="B692" s="39" t="s">
        <v>296</v>
      </c>
      <c r="C692" s="47">
        <v>12000</v>
      </c>
    </row>
    <row r="693" spans="1:3" s="4" customFormat="1" x14ac:dyDescent="0.2">
      <c r="A693" s="30">
        <v>412900</v>
      </c>
      <c r="B693" s="31" t="s">
        <v>297</v>
      </c>
      <c r="C693" s="47">
        <v>2000</v>
      </c>
    </row>
    <row r="694" spans="1:3" s="4" customFormat="1" ht="19.5" x14ac:dyDescent="0.2">
      <c r="A694" s="40">
        <v>510000</v>
      </c>
      <c r="B694" s="38" t="s">
        <v>140</v>
      </c>
      <c r="C694" s="48">
        <f>C695+C700+C698</f>
        <v>97200</v>
      </c>
    </row>
    <row r="695" spans="1:3" s="4" customFormat="1" ht="19.5" x14ac:dyDescent="0.2">
      <c r="A695" s="40">
        <v>511000</v>
      </c>
      <c r="B695" s="38" t="s">
        <v>141</v>
      </c>
      <c r="C695" s="48">
        <f>SUM(C696:C697)</f>
        <v>50000</v>
      </c>
    </row>
    <row r="696" spans="1:3" s="4" customFormat="1" x14ac:dyDescent="0.2">
      <c r="A696" s="30">
        <v>511300</v>
      </c>
      <c r="B696" s="31" t="s">
        <v>144</v>
      </c>
      <c r="C696" s="47">
        <v>50000</v>
      </c>
    </row>
    <row r="697" spans="1:3" s="4" customFormat="1" x14ac:dyDescent="0.2">
      <c r="A697" s="30">
        <v>511400</v>
      </c>
      <c r="B697" s="31" t="s">
        <v>145</v>
      </c>
      <c r="C697" s="47">
        <v>0</v>
      </c>
    </row>
    <row r="698" spans="1:3" s="50" customFormat="1" ht="19.5" x14ac:dyDescent="0.2">
      <c r="A698" s="40">
        <v>513000</v>
      </c>
      <c r="B698" s="38" t="s">
        <v>149</v>
      </c>
      <c r="C698" s="48">
        <f t="shared" ref="C698" si="56">C699</f>
        <v>7200</v>
      </c>
    </row>
    <row r="699" spans="1:3" s="4" customFormat="1" x14ac:dyDescent="0.2">
      <c r="A699" s="30">
        <v>513700</v>
      </c>
      <c r="B699" s="31" t="s">
        <v>150</v>
      </c>
      <c r="C699" s="47">
        <v>7200</v>
      </c>
    </row>
    <row r="700" spans="1:3" s="50" customFormat="1" ht="19.5" x14ac:dyDescent="0.2">
      <c r="A700" s="40">
        <v>516000</v>
      </c>
      <c r="B700" s="38" t="s">
        <v>151</v>
      </c>
      <c r="C700" s="48">
        <f t="shared" ref="C700" si="57">C701</f>
        <v>40000</v>
      </c>
    </row>
    <row r="701" spans="1:3" s="4" customFormat="1" x14ac:dyDescent="0.2">
      <c r="A701" s="30">
        <v>516100</v>
      </c>
      <c r="B701" s="31" t="s">
        <v>151</v>
      </c>
      <c r="C701" s="47">
        <v>40000</v>
      </c>
    </row>
    <row r="702" spans="1:3" s="50" customFormat="1" ht="18.75" customHeight="1" x14ac:dyDescent="0.2">
      <c r="A702" s="40">
        <v>630000</v>
      </c>
      <c r="B702" s="38" t="s">
        <v>176</v>
      </c>
      <c r="C702" s="48">
        <f>C703</f>
        <v>6000</v>
      </c>
    </row>
    <row r="703" spans="1:3" s="50" customFormat="1" ht="19.5" x14ac:dyDescent="0.2">
      <c r="A703" s="40">
        <v>631000</v>
      </c>
      <c r="B703" s="38" t="s">
        <v>119</v>
      </c>
      <c r="C703" s="48">
        <f>C704</f>
        <v>6000</v>
      </c>
    </row>
    <row r="704" spans="1:3" s="4" customFormat="1" x14ac:dyDescent="0.2">
      <c r="A704" s="49">
        <v>631300</v>
      </c>
      <c r="B704" s="31" t="s">
        <v>180</v>
      </c>
      <c r="C704" s="47">
        <v>6000</v>
      </c>
    </row>
    <row r="705" spans="1:3" s="4" customFormat="1" x14ac:dyDescent="0.2">
      <c r="A705" s="53"/>
      <c r="B705" s="43" t="s">
        <v>214</v>
      </c>
      <c r="C705" s="52">
        <f>C677+C694+C702</f>
        <v>1577000</v>
      </c>
    </row>
    <row r="706" spans="1:3" s="4" customFormat="1" x14ac:dyDescent="0.2">
      <c r="A706" s="15"/>
      <c r="B706" s="16"/>
      <c r="C706" s="17"/>
    </row>
    <row r="707" spans="1:3" s="4" customFormat="1" x14ac:dyDescent="0.2">
      <c r="A707" s="28"/>
      <c r="B707" s="16"/>
      <c r="C707" s="47"/>
    </row>
    <row r="708" spans="1:3" s="4" customFormat="1" ht="19.5" x14ac:dyDescent="0.2">
      <c r="A708" s="30" t="s">
        <v>536</v>
      </c>
      <c r="B708" s="38"/>
      <c r="C708" s="47"/>
    </row>
    <row r="709" spans="1:3" s="4" customFormat="1" ht="19.5" x14ac:dyDescent="0.2">
      <c r="A709" s="30" t="s">
        <v>221</v>
      </c>
      <c r="B709" s="38"/>
      <c r="C709" s="47"/>
    </row>
    <row r="710" spans="1:3" s="4" customFormat="1" ht="19.5" x14ac:dyDescent="0.2">
      <c r="A710" s="30" t="s">
        <v>322</v>
      </c>
      <c r="B710" s="38"/>
      <c r="C710" s="47"/>
    </row>
    <row r="711" spans="1:3" s="4" customFormat="1" ht="19.5" x14ac:dyDescent="0.2">
      <c r="A711" s="30" t="s">
        <v>507</v>
      </c>
      <c r="B711" s="38"/>
      <c r="C711" s="47"/>
    </row>
    <row r="712" spans="1:3" s="4" customFormat="1" x14ac:dyDescent="0.2">
      <c r="A712" s="30"/>
      <c r="B712" s="32"/>
      <c r="C712" s="17"/>
    </row>
    <row r="713" spans="1:3" s="4" customFormat="1" ht="18.75" customHeight="1" x14ac:dyDescent="0.2">
      <c r="A713" s="40">
        <v>410000</v>
      </c>
      <c r="B713" s="34" t="s">
        <v>83</v>
      </c>
      <c r="C713" s="48">
        <f>C714+C719</f>
        <v>6295300</v>
      </c>
    </row>
    <row r="714" spans="1:3" s="4" customFormat="1" ht="18.75" customHeight="1" x14ac:dyDescent="0.2">
      <c r="A714" s="40">
        <v>411000</v>
      </c>
      <c r="B714" s="34" t="s">
        <v>186</v>
      </c>
      <c r="C714" s="48">
        <f>SUM(C715:C718)</f>
        <v>5370000</v>
      </c>
    </row>
    <row r="715" spans="1:3" s="4" customFormat="1" ht="18.75" customHeight="1" x14ac:dyDescent="0.2">
      <c r="A715" s="30">
        <v>411100</v>
      </c>
      <c r="B715" s="31" t="s">
        <v>84</v>
      </c>
      <c r="C715" s="47">
        <v>5040000</v>
      </c>
    </row>
    <row r="716" spans="1:3" s="4" customFormat="1" x14ac:dyDescent="0.2">
      <c r="A716" s="30">
        <v>411200</v>
      </c>
      <c r="B716" s="31" t="s">
        <v>199</v>
      </c>
      <c r="C716" s="47">
        <v>200000</v>
      </c>
    </row>
    <row r="717" spans="1:3" s="4" customFormat="1" ht="37.5" x14ac:dyDescent="0.2">
      <c r="A717" s="30">
        <v>411300</v>
      </c>
      <c r="B717" s="31" t="s">
        <v>85</v>
      </c>
      <c r="C717" s="47">
        <v>100000</v>
      </c>
    </row>
    <row r="718" spans="1:3" s="4" customFormat="1" ht="18.75" customHeight="1" x14ac:dyDescent="0.2">
      <c r="A718" s="30">
        <v>411400</v>
      </c>
      <c r="B718" s="31" t="s">
        <v>86</v>
      </c>
      <c r="C718" s="47">
        <v>30000</v>
      </c>
    </row>
    <row r="719" spans="1:3" s="4" customFormat="1" ht="18.75" customHeight="1" x14ac:dyDescent="0.2">
      <c r="A719" s="40">
        <v>412000</v>
      </c>
      <c r="B719" s="38" t="s">
        <v>191</v>
      </c>
      <c r="C719" s="48">
        <f>SUM(C720:C733)</f>
        <v>925300</v>
      </c>
    </row>
    <row r="720" spans="1:3" s="4" customFormat="1" x14ac:dyDescent="0.2">
      <c r="A720" s="49">
        <v>412100</v>
      </c>
      <c r="B720" s="31" t="s">
        <v>87</v>
      </c>
      <c r="C720" s="47">
        <v>25000</v>
      </c>
    </row>
    <row r="721" spans="1:3" s="4" customFormat="1" x14ac:dyDescent="0.2">
      <c r="A721" s="30">
        <v>412200</v>
      </c>
      <c r="B721" s="31" t="s">
        <v>200</v>
      </c>
      <c r="C721" s="47">
        <v>160000</v>
      </c>
    </row>
    <row r="722" spans="1:3" s="4" customFormat="1" x14ac:dyDescent="0.2">
      <c r="A722" s="30">
        <v>412300</v>
      </c>
      <c r="B722" s="31" t="s">
        <v>88</v>
      </c>
      <c r="C722" s="47">
        <v>14800</v>
      </c>
    </row>
    <row r="723" spans="1:3" s="4" customFormat="1" x14ac:dyDescent="0.2">
      <c r="A723" s="30">
        <v>412400</v>
      </c>
      <c r="B723" s="31" t="s">
        <v>89</v>
      </c>
      <c r="C723" s="47">
        <v>25000</v>
      </c>
    </row>
    <row r="724" spans="1:3" s="4" customFormat="1" x14ac:dyDescent="0.2">
      <c r="A724" s="30">
        <v>412500</v>
      </c>
      <c r="B724" s="31" t="s">
        <v>90</v>
      </c>
      <c r="C724" s="47">
        <v>60000</v>
      </c>
    </row>
    <row r="725" spans="1:3" s="4" customFormat="1" x14ac:dyDescent="0.2">
      <c r="A725" s="30">
        <v>412600</v>
      </c>
      <c r="B725" s="31" t="s">
        <v>201</v>
      </c>
      <c r="C725" s="47">
        <v>102000</v>
      </c>
    </row>
    <row r="726" spans="1:3" s="4" customFormat="1" x14ac:dyDescent="0.2">
      <c r="A726" s="30">
        <v>412700</v>
      </c>
      <c r="B726" s="31" t="s">
        <v>188</v>
      </c>
      <c r="C726" s="47">
        <v>180000</v>
      </c>
    </row>
    <row r="727" spans="1:3" s="4" customFormat="1" x14ac:dyDescent="0.2">
      <c r="A727" s="30">
        <v>412900</v>
      </c>
      <c r="B727" s="39" t="s">
        <v>508</v>
      </c>
      <c r="C727" s="47">
        <v>0</v>
      </c>
    </row>
    <row r="728" spans="1:3" s="4" customFormat="1" x14ac:dyDescent="0.2">
      <c r="A728" s="30">
        <v>412900</v>
      </c>
      <c r="B728" s="39" t="s">
        <v>537</v>
      </c>
      <c r="C728" s="47">
        <v>275000</v>
      </c>
    </row>
    <row r="729" spans="1:3" s="4" customFormat="1" x14ac:dyDescent="0.2">
      <c r="A729" s="30">
        <v>412900</v>
      </c>
      <c r="B729" s="39" t="s">
        <v>277</v>
      </c>
      <c r="C729" s="47">
        <v>50000</v>
      </c>
    </row>
    <row r="730" spans="1:3" s="4" customFormat="1" x14ac:dyDescent="0.2">
      <c r="A730" s="30">
        <v>412900</v>
      </c>
      <c r="B730" s="39" t="s">
        <v>295</v>
      </c>
      <c r="C730" s="47">
        <v>1800</v>
      </c>
    </row>
    <row r="731" spans="1:3" s="4" customFormat="1" x14ac:dyDescent="0.2">
      <c r="A731" s="30">
        <v>412900</v>
      </c>
      <c r="B731" s="39" t="s">
        <v>296</v>
      </c>
      <c r="C731" s="47">
        <v>21700</v>
      </c>
    </row>
    <row r="732" spans="1:3" s="4" customFormat="1" x14ac:dyDescent="0.2">
      <c r="A732" s="30">
        <v>412900</v>
      </c>
      <c r="B732" s="39" t="s">
        <v>297</v>
      </c>
      <c r="C732" s="47">
        <v>10000</v>
      </c>
    </row>
    <row r="733" spans="1:3" s="4" customFormat="1" ht="30" customHeight="1" x14ac:dyDescent="0.2">
      <c r="A733" s="30">
        <v>412900</v>
      </c>
      <c r="B733" s="39" t="s">
        <v>279</v>
      </c>
      <c r="C733" s="47">
        <v>0</v>
      </c>
    </row>
    <row r="734" spans="1:3" s="50" customFormat="1" ht="37.5" customHeight="1" x14ac:dyDescent="0.2">
      <c r="A734" s="40">
        <v>480000</v>
      </c>
      <c r="B734" s="38" t="s">
        <v>136</v>
      </c>
      <c r="C734" s="48">
        <f>C735</f>
        <v>10000</v>
      </c>
    </row>
    <row r="735" spans="1:3" s="50" customFormat="1" ht="19.5" x14ac:dyDescent="0.2">
      <c r="A735" s="40">
        <v>487000</v>
      </c>
      <c r="B735" s="38" t="s">
        <v>185</v>
      </c>
      <c r="C735" s="48">
        <f t="shared" ref="C735" si="58">C736</f>
        <v>10000</v>
      </c>
    </row>
    <row r="736" spans="1:3" s="4" customFormat="1" x14ac:dyDescent="0.2">
      <c r="A736" s="49">
        <v>487300</v>
      </c>
      <c r="B736" s="31" t="s">
        <v>137</v>
      </c>
      <c r="C736" s="47">
        <v>10000</v>
      </c>
    </row>
    <row r="737" spans="1:3" s="4" customFormat="1" ht="18.75" customHeight="1" x14ac:dyDescent="0.2">
      <c r="A737" s="40">
        <v>510000</v>
      </c>
      <c r="B737" s="38" t="s">
        <v>140</v>
      </c>
      <c r="C737" s="48">
        <f>C738+C742</f>
        <v>2130000</v>
      </c>
    </row>
    <row r="738" spans="1:3" s="4" customFormat="1" ht="19.5" x14ac:dyDescent="0.2">
      <c r="A738" s="40">
        <v>511000</v>
      </c>
      <c r="B738" s="38" t="s">
        <v>141</v>
      </c>
      <c r="C738" s="48">
        <f>SUM(C739:C741)</f>
        <v>2105000</v>
      </c>
    </row>
    <row r="739" spans="1:3" s="4" customFormat="1" x14ac:dyDescent="0.2">
      <c r="A739" s="30">
        <v>511100</v>
      </c>
      <c r="B739" s="31" t="s">
        <v>142</v>
      </c>
      <c r="C739" s="47">
        <v>5000</v>
      </c>
    </row>
    <row r="740" spans="1:3" s="4" customFormat="1" x14ac:dyDescent="0.2">
      <c r="A740" s="30">
        <v>511300</v>
      </c>
      <c r="B740" s="31" t="s">
        <v>144</v>
      </c>
      <c r="C740" s="47">
        <v>100000</v>
      </c>
    </row>
    <row r="741" spans="1:3" s="4" customFormat="1" x14ac:dyDescent="0.2">
      <c r="A741" s="30">
        <v>511300</v>
      </c>
      <c r="B741" s="31" t="s">
        <v>538</v>
      </c>
      <c r="C741" s="47">
        <v>2000000</v>
      </c>
    </row>
    <row r="742" spans="1:3" s="50" customFormat="1" ht="19.5" x14ac:dyDescent="0.2">
      <c r="A742" s="40">
        <v>516000</v>
      </c>
      <c r="B742" s="38" t="s">
        <v>151</v>
      </c>
      <c r="C742" s="48">
        <f t="shared" ref="C742" si="59">C743</f>
        <v>25000</v>
      </c>
    </row>
    <row r="743" spans="1:3" s="4" customFormat="1" x14ac:dyDescent="0.2">
      <c r="A743" s="30">
        <v>516100</v>
      </c>
      <c r="B743" s="31" t="s">
        <v>151</v>
      </c>
      <c r="C743" s="47">
        <v>25000</v>
      </c>
    </row>
    <row r="744" spans="1:3" s="50" customFormat="1" ht="19.5" x14ac:dyDescent="0.2">
      <c r="A744" s="40">
        <v>630000</v>
      </c>
      <c r="B744" s="38" t="s">
        <v>176</v>
      </c>
      <c r="C744" s="48">
        <f>C745</f>
        <v>25500</v>
      </c>
    </row>
    <row r="745" spans="1:3" s="50" customFormat="1" ht="19.5" x14ac:dyDescent="0.2">
      <c r="A745" s="40">
        <v>638000</v>
      </c>
      <c r="B745" s="38" t="s">
        <v>120</v>
      </c>
      <c r="C745" s="48">
        <f t="shared" ref="C745" si="60">C746</f>
        <v>25500</v>
      </c>
    </row>
    <row r="746" spans="1:3" s="4" customFormat="1" x14ac:dyDescent="0.2">
      <c r="A746" s="30">
        <v>638100</v>
      </c>
      <c r="B746" s="31" t="s">
        <v>181</v>
      </c>
      <c r="C746" s="47">
        <v>25500</v>
      </c>
    </row>
    <row r="747" spans="1:3" s="4" customFormat="1" x14ac:dyDescent="0.2">
      <c r="A747" s="53"/>
      <c r="B747" s="43" t="s">
        <v>214</v>
      </c>
      <c r="C747" s="52">
        <f>C713+C737+C744+C734</f>
        <v>8460800</v>
      </c>
    </row>
    <row r="748" spans="1:3" s="4" customFormat="1" x14ac:dyDescent="0.2">
      <c r="A748" s="15"/>
      <c r="B748" s="16"/>
      <c r="C748" s="17"/>
    </row>
    <row r="749" spans="1:3" s="4" customFormat="1" x14ac:dyDescent="0.2">
      <c r="A749" s="15"/>
      <c r="B749" s="16"/>
      <c r="C749" s="17"/>
    </row>
    <row r="750" spans="1:3" s="4" customFormat="1" ht="19.5" x14ac:dyDescent="0.2">
      <c r="A750" s="30" t="s">
        <v>539</v>
      </c>
      <c r="B750" s="38"/>
      <c r="C750" s="17"/>
    </row>
    <row r="751" spans="1:3" s="4" customFormat="1" ht="19.5" x14ac:dyDescent="0.2">
      <c r="A751" s="30" t="s">
        <v>221</v>
      </c>
      <c r="B751" s="38"/>
      <c r="C751" s="17"/>
    </row>
    <row r="752" spans="1:3" s="4" customFormat="1" ht="19.5" x14ac:dyDescent="0.2">
      <c r="A752" s="30" t="s">
        <v>323</v>
      </c>
      <c r="B752" s="38"/>
      <c r="C752" s="17"/>
    </row>
    <row r="753" spans="1:3" s="4" customFormat="1" ht="19.5" x14ac:dyDescent="0.2">
      <c r="A753" s="30" t="s">
        <v>507</v>
      </c>
      <c r="B753" s="38"/>
      <c r="C753" s="17"/>
    </row>
    <row r="754" spans="1:3" s="4" customFormat="1" x14ac:dyDescent="0.2">
      <c r="A754" s="30"/>
      <c r="B754" s="32"/>
      <c r="C754" s="17"/>
    </row>
    <row r="755" spans="1:3" s="50" customFormat="1" ht="18.75" customHeight="1" x14ac:dyDescent="0.2">
      <c r="A755" s="40">
        <v>410000</v>
      </c>
      <c r="B755" s="34" t="s">
        <v>83</v>
      </c>
      <c r="C755" s="48">
        <f>C756+C761</f>
        <v>927000</v>
      </c>
    </row>
    <row r="756" spans="1:3" s="50" customFormat="1" ht="19.5" x14ac:dyDescent="0.2">
      <c r="A756" s="40">
        <v>411000</v>
      </c>
      <c r="B756" s="34" t="s">
        <v>186</v>
      </c>
      <c r="C756" s="48">
        <f>SUM(C757:C760)</f>
        <v>610000</v>
      </c>
    </row>
    <row r="757" spans="1:3" s="4" customFormat="1" x14ac:dyDescent="0.2">
      <c r="A757" s="30">
        <v>411100</v>
      </c>
      <c r="B757" s="31" t="s">
        <v>84</v>
      </c>
      <c r="C757" s="47">
        <v>550000</v>
      </c>
    </row>
    <row r="758" spans="1:3" s="4" customFormat="1" x14ac:dyDescent="0.2">
      <c r="A758" s="30">
        <v>411200</v>
      </c>
      <c r="B758" s="31" t="s">
        <v>199</v>
      </c>
      <c r="C758" s="47">
        <v>40000</v>
      </c>
    </row>
    <row r="759" spans="1:3" s="4" customFormat="1" ht="37.5" x14ac:dyDescent="0.2">
      <c r="A759" s="30">
        <v>411300</v>
      </c>
      <c r="B759" s="31" t="s">
        <v>85</v>
      </c>
      <c r="C759" s="47">
        <v>10000</v>
      </c>
    </row>
    <row r="760" spans="1:3" s="4" customFormat="1" x14ac:dyDescent="0.2">
      <c r="A760" s="30">
        <v>411400</v>
      </c>
      <c r="B760" s="31" t="s">
        <v>86</v>
      </c>
      <c r="C760" s="47">
        <v>10000</v>
      </c>
    </row>
    <row r="761" spans="1:3" s="50" customFormat="1" ht="19.5" x14ac:dyDescent="0.2">
      <c r="A761" s="40">
        <v>412000</v>
      </c>
      <c r="B761" s="38" t="s">
        <v>191</v>
      </c>
      <c r="C761" s="48">
        <f>SUM(C762:C775)</f>
        <v>317000</v>
      </c>
    </row>
    <row r="762" spans="1:3" s="4" customFormat="1" x14ac:dyDescent="0.2">
      <c r="A762" s="49">
        <v>412100</v>
      </c>
      <c r="B762" s="31" t="s">
        <v>87</v>
      </c>
      <c r="C762" s="47">
        <v>30000</v>
      </c>
    </row>
    <row r="763" spans="1:3" s="4" customFormat="1" x14ac:dyDescent="0.2">
      <c r="A763" s="30">
        <v>412200</v>
      </c>
      <c r="B763" s="31" t="s">
        <v>200</v>
      </c>
      <c r="C763" s="47">
        <v>30000</v>
      </c>
    </row>
    <row r="764" spans="1:3" s="4" customFormat="1" x14ac:dyDescent="0.2">
      <c r="A764" s="30">
        <v>412300</v>
      </c>
      <c r="B764" s="31" t="s">
        <v>88</v>
      </c>
      <c r="C764" s="47">
        <v>9000</v>
      </c>
    </row>
    <row r="765" spans="1:3" s="4" customFormat="1" x14ac:dyDescent="0.2">
      <c r="A765" s="30">
        <v>412400</v>
      </c>
      <c r="B765" s="31" t="s">
        <v>89</v>
      </c>
      <c r="C765" s="47">
        <v>6000</v>
      </c>
    </row>
    <row r="766" spans="1:3" s="4" customFormat="1" x14ac:dyDescent="0.2">
      <c r="A766" s="30">
        <v>412500</v>
      </c>
      <c r="B766" s="31" t="s">
        <v>90</v>
      </c>
      <c r="C766" s="47">
        <v>15300</v>
      </c>
    </row>
    <row r="767" spans="1:3" s="4" customFormat="1" x14ac:dyDescent="0.2">
      <c r="A767" s="30">
        <v>412600</v>
      </c>
      <c r="B767" s="31" t="s">
        <v>201</v>
      </c>
      <c r="C767" s="47">
        <v>34000</v>
      </c>
    </row>
    <row r="768" spans="1:3" s="4" customFormat="1" x14ac:dyDescent="0.2">
      <c r="A768" s="30">
        <v>412700</v>
      </c>
      <c r="B768" s="31" t="s">
        <v>188</v>
      </c>
      <c r="C768" s="47">
        <v>25000</v>
      </c>
    </row>
    <row r="769" spans="1:3" s="4" customFormat="1" x14ac:dyDescent="0.2">
      <c r="A769" s="30">
        <v>412800</v>
      </c>
      <c r="B769" s="31" t="s">
        <v>202</v>
      </c>
      <c r="C769" s="47">
        <v>1000</v>
      </c>
    </row>
    <row r="770" spans="1:3" s="4" customFormat="1" x14ac:dyDescent="0.2">
      <c r="A770" s="30">
        <v>412900</v>
      </c>
      <c r="B770" s="39" t="s">
        <v>508</v>
      </c>
      <c r="C770" s="47">
        <v>0</v>
      </c>
    </row>
    <row r="771" spans="1:3" s="4" customFormat="1" x14ac:dyDescent="0.2">
      <c r="A771" s="30">
        <v>412900</v>
      </c>
      <c r="B771" s="39" t="s">
        <v>277</v>
      </c>
      <c r="C771" s="47">
        <v>30000</v>
      </c>
    </row>
    <row r="772" spans="1:3" s="4" customFormat="1" x14ac:dyDescent="0.2">
      <c r="A772" s="30">
        <v>412900</v>
      </c>
      <c r="B772" s="39" t="s">
        <v>295</v>
      </c>
      <c r="C772" s="47">
        <v>130000</v>
      </c>
    </row>
    <row r="773" spans="1:3" s="4" customFormat="1" x14ac:dyDescent="0.2">
      <c r="A773" s="30">
        <v>412900</v>
      </c>
      <c r="B773" s="39" t="s">
        <v>296</v>
      </c>
      <c r="C773" s="47">
        <v>5500</v>
      </c>
    </row>
    <row r="774" spans="1:3" s="4" customFormat="1" x14ac:dyDescent="0.2">
      <c r="A774" s="30">
        <v>412900</v>
      </c>
      <c r="B774" s="39" t="s">
        <v>297</v>
      </c>
      <c r="C774" s="47">
        <v>1200</v>
      </c>
    </row>
    <row r="775" spans="1:3" s="4" customFormat="1" x14ac:dyDescent="0.2">
      <c r="A775" s="30">
        <v>412900</v>
      </c>
      <c r="B775" s="39" t="s">
        <v>279</v>
      </c>
      <c r="C775" s="47">
        <v>0</v>
      </c>
    </row>
    <row r="776" spans="1:3" s="50" customFormat="1" ht="19.5" x14ac:dyDescent="0.2">
      <c r="A776" s="40">
        <v>510000</v>
      </c>
      <c r="B776" s="38" t="s">
        <v>140</v>
      </c>
      <c r="C776" s="48">
        <f>C777+C779</f>
        <v>27000</v>
      </c>
    </row>
    <row r="777" spans="1:3" s="50" customFormat="1" ht="19.5" x14ac:dyDescent="0.2">
      <c r="A777" s="40">
        <v>511000</v>
      </c>
      <c r="B777" s="38" t="s">
        <v>141</v>
      </c>
      <c r="C777" s="48">
        <f t="shared" ref="C777" si="61">C778</f>
        <v>10000</v>
      </c>
    </row>
    <row r="778" spans="1:3" s="4" customFormat="1" x14ac:dyDescent="0.2">
      <c r="A778" s="30">
        <v>511300</v>
      </c>
      <c r="B778" s="31" t="s">
        <v>144</v>
      </c>
      <c r="C778" s="47">
        <v>10000</v>
      </c>
    </row>
    <row r="779" spans="1:3" s="50" customFormat="1" ht="19.5" x14ac:dyDescent="0.2">
      <c r="A779" s="40">
        <v>516000</v>
      </c>
      <c r="B779" s="38" t="s">
        <v>151</v>
      </c>
      <c r="C779" s="48">
        <f t="shared" ref="C779" si="62">C780</f>
        <v>17000</v>
      </c>
    </row>
    <row r="780" spans="1:3" s="4" customFormat="1" x14ac:dyDescent="0.2">
      <c r="A780" s="30">
        <v>516100</v>
      </c>
      <c r="B780" s="31" t="s">
        <v>151</v>
      </c>
      <c r="C780" s="47">
        <v>17000</v>
      </c>
    </row>
    <row r="781" spans="1:3" s="50" customFormat="1" ht="19.5" x14ac:dyDescent="0.2">
      <c r="A781" s="40">
        <v>630000</v>
      </c>
      <c r="B781" s="38" t="s">
        <v>176</v>
      </c>
      <c r="C781" s="48">
        <f t="shared" ref="C781:C782" si="63">C782</f>
        <v>7800</v>
      </c>
    </row>
    <row r="782" spans="1:3" s="50" customFormat="1" ht="19.5" x14ac:dyDescent="0.2">
      <c r="A782" s="40">
        <v>638000</v>
      </c>
      <c r="B782" s="38" t="s">
        <v>120</v>
      </c>
      <c r="C782" s="48">
        <f t="shared" si="63"/>
        <v>7800</v>
      </c>
    </row>
    <row r="783" spans="1:3" s="4" customFormat="1" x14ac:dyDescent="0.2">
      <c r="A783" s="30">
        <v>638100</v>
      </c>
      <c r="B783" s="31" t="s">
        <v>181</v>
      </c>
      <c r="C783" s="47">
        <v>7800</v>
      </c>
    </row>
    <row r="784" spans="1:3" s="4" customFormat="1" x14ac:dyDescent="0.2">
      <c r="A784" s="56"/>
      <c r="B784" s="57" t="s">
        <v>214</v>
      </c>
      <c r="C784" s="58">
        <f>C755+C776+C781</f>
        <v>961800</v>
      </c>
    </row>
    <row r="785" spans="1:3" s="4" customFormat="1" x14ac:dyDescent="0.2">
      <c r="A785" s="15"/>
      <c r="B785" s="16"/>
      <c r="C785" s="17"/>
    </row>
    <row r="786" spans="1:3" s="4" customFormat="1" x14ac:dyDescent="0.2">
      <c r="A786" s="15"/>
      <c r="B786" s="16"/>
      <c r="C786" s="17"/>
    </row>
    <row r="787" spans="1:3" s="4" customFormat="1" x14ac:dyDescent="0.2">
      <c r="A787" s="30" t="s">
        <v>540</v>
      </c>
      <c r="B787" s="16"/>
      <c r="C787" s="17"/>
    </row>
    <row r="788" spans="1:3" s="4" customFormat="1" x14ac:dyDescent="0.2">
      <c r="A788" s="30" t="s">
        <v>221</v>
      </c>
      <c r="B788" s="16"/>
      <c r="C788" s="17"/>
    </row>
    <row r="789" spans="1:3" s="4" customFormat="1" x14ac:dyDescent="0.2">
      <c r="A789" s="30" t="s">
        <v>324</v>
      </c>
      <c r="B789" s="16"/>
      <c r="C789" s="17"/>
    </row>
    <row r="790" spans="1:3" s="4" customFormat="1" x14ac:dyDescent="0.2">
      <c r="A790" s="30" t="s">
        <v>507</v>
      </c>
      <c r="B790" s="16"/>
      <c r="C790" s="17"/>
    </row>
    <row r="791" spans="1:3" s="4" customFormat="1" x14ac:dyDescent="0.2">
      <c r="A791" s="15"/>
      <c r="B791" s="16"/>
      <c r="C791" s="17"/>
    </row>
    <row r="792" spans="1:3" s="50" customFormat="1" ht="19.5" x14ac:dyDescent="0.2">
      <c r="A792" s="40">
        <v>410000</v>
      </c>
      <c r="B792" s="34" t="s">
        <v>83</v>
      </c>
      <c r="C792" s="48">
        <f>C793+C798+C821+C813+C811</f>
        <v>6462500</v>
      </c>
    </row>
    <row r="793" spans="1:3" s="50" customFormat="1" ht="19.5" x14ac:dyDescent="0.2">
      <c r="A793" s="40">
        <v>411000</v>
      </c>
      <c r="B793" s="34" t="s">
        <v>186</v>
      </c>
      <c r="C793" s="48">
        <f>SUM(C794:C797)</f>
        <v>1922000</v>
      </c>
    </row>
    <row r="794" spans="1:3" s="4" customFormat="1" x14ac:dyDescent="0.2">
      <c r="A794" s="30">
        <v>411100</v>
      </c>
      <c r="B794" s="31" t="s">
        <v>84</v>
      </c>
      <c r="C794" s="47">
        <v>1819000</v>
      </c>
    </row>
    <row r="795" spans="1:3" s="4" customFormat="1" x14ac:dyDescent="0.2">
      <c r="A795" s="30">
        <v>411200</v>
      </c>
      <c r="B795" s="31" t="s">
        <v>199</v>
      </c>
      <c r="C795" s="47">
        <v>50000</v>
      </c>
    </row>
    <row r="796" spans="1:3" s="4" customFormat="1" ht="37.5" x14ac:dyDescent="0.2">
      <c r="A796" s="30">
        <v>411300</v>
      </c>
      <c r="B796" s="31" t="s">
        <v>85</v>
      </c>
      <c r="C796" s="47">
        <v>23000</v>
      </c>
    </row>
    <row r="797" spans="1:3" s="4" customFormat="1" x14ac:dyDescent="0.2">
      <c r="A797" s="30">
        <v>411400</v>
      </c>
      <c r="B797" s="31" t="s">
        <v>86</v>
      </c>
      <c r="C797" s="47">
        <v>30000</v>
      </c>
    </row>
    <row r="798" spans="1:3" s="50" customFormat="1" ht="18.75" customHeight="1" x14ac:dyDescent="0.2">
      <c r="A798" s="40">
        <v>412000</v>
      </c>
      <c r="B798" s="38" t="s">
        <v>191</v>
      </c>
      <c r="C798" s="48">
        <f>SUM(C799:C810)</f>
        <v>165500</v>
      </c>
    </row>
    <row r="799" spans="1:3" s="4" customFormat="1" x14ac:dyDescent="0.2">
      <c r="A799" s="30">
        <v>412100</v>
      </c>
      <c r="B799" s="31" t="s">
        <v>87</v>
      </c>
      <c r="C799" s="47">
        <v>2000</v>
      </c>
    </row>
    <row r="800" spans="1:3" s="4" customFormat="1" x14ac:dyDescent="0.2">
      <c r="A800" s="30">
        <v>412200</v>
      </c>
      <c r="B800" s="31" t="s">
        <v>200</v>
      </c>
      <c r="C800" s="47">
        <v>40000</v>
      </c>
    </row>
    <row r="801" spans="1:3" s="4" customFormat="1" x14ac:dyDescent="0.2">
      <c r="A801" s="30">
        <v>412300</v>
      </c>
      <c r="B801" s="31" t="s">
        <v>88</v>
      </c>
      <c r="C801" s="47">
        <v>31900</v>
      </c>
    </row>
    <row r="802" spans="1:3" s="4" customFormat="1" x14ac:dyDescent="0.2">
      <c r="A802" s="30">
        <v>412500</v>
      </c>
      <c r="B802" s="31" t="s">
        <v>90</v>
      </c>
      <c r="C802" s="47">
        <v>11500</v>
      </c>
    </row>
    <row r="803" spans="1:3" s="4" customFormat="1" x14ac:dyDescent="0.2">
      <c r="A803" s="30">
        <v>412600</v>
      </c>
      <c r="B803" s="31" t="s">
        <v>201</v>
      </c>
      <c r="C803" s="47">
        <v>19600</v>
      </c>
    </row>
    <row r="804" spans="1:3" s="4" customFormat="1" x14ac:dyDescent="0.2">
      <c r="A804" s="30">
        <v>412700</v>
      </c>
      <c r="B804" s="31" t="s">
        <v>188</v>
      </c>
      <c r="C804" s="47">
        <v>40000</v>
      </c>
    </row>
    <row r="805" spans="1:3" s="4" customFormat="1" x14ac:dyDescent="0.2">
      <c r="A805" s="30">
        <v>412900</v>
      </c>
      <c r="B805" s="39" t="s">
        <v>508</v>
      </c>
      <c r="C805" s="47">
        <v>0</v>
      </c>
    </row>
    <row r="806" spans="1:3" s="4" customFormat="1" x14ac:dyDescent="0.2">
      <c r="A806" s="30">
        <v>412900</v>
      </c>
      <c r="B806" s="39" t="s">
        <v>277</v>
      </c>
      <c r="C806" s="47">
        <v>12000</v>
      </c>
    </row>
    <row r="807" spans="1:3" s="4" customFormat="1" x14ac:dyDescent="0.2">
      <c r="A807" s="30">
        <v>412900</v>
      </c>
      <c r="B807" s="39" t="s">
        <v>295</v>
      </c>
      <c r="C807" s="47">
        <v>2000</v>
      </c>
    </row>
    <row r="808" spans="1:3" s="4" customFormat="1" x14ac:dyDescent="0.2">
      <c r="A808" s="30">
        <v>412900</v>
      </c>
      <c r="B808" s="39" t="s">
        <v>296</v>
      </c>
      <c r="C808" s="47">
        <v>3000</v>
      </c>
    </row>
    <row r="809" spans="1:3" s="4" customFormat="1" x14ac:dyDescent="0.2">
      <c r="A809" s="30">
        <v>412900</v>
      </c>
      <c r="B809" s="39" t="s">
        <v>297</v>
      </c>
      <c r="C809" s="47">
        <v>3500</v>
      </c>
    </row>
    <row r="810" spans="1:3" s="4" customFormat="1" x14ac:dyDescent="0.2">
      <c r="A810" s="30">
        <v>412900</v>
      </c>
      <c r="B810" s="31" t="s">
        <v>279</v>
      </c>
      <c r="C810" s="47">
        <v>0</v>
      </c>
    </row>
    <row r="811" spans="1:3" s="50" customFormat="1" ht="18.75" customHeight="1" x14ac:dyDescent="0.2">
      <c r="A811" s="40">
        <v>413000</v>
      </c>
      <c r="B811" s="38" t="s">
        <v>192</v>
      </c>
      <c r="C811" s="48">
        <f t="shared" ref="C811" si="64">C812</f>
        <v>1000</v>
      </c>
    </row>
    <row r="812" spans="1:3" s="4" customFormat="1" x14ac:dyDescent="0.2">
      <c r="A812" s="30">
        <v>413900</v>
      </c>
      <c r="B812" s="31" t="s">
        <v>95</v>
      </c>
      <c r="C812" s="47">
        <v>1000</v>
      </c>
    </row>
    <row r="813" spans="1:3" s="50" customFormat="1" ht="18.75" customHeight="1" x14ac:dyDescent="0.2">
      <c r="A813" s="40">
        <v>415000</v>
      </c>
      <c r="B813" s="38" t="s">
        <v>48</v>
      </c>
      <c r="C813" s="48">
        <f>SUM(C814:C820)</f>
        <v>580000</v>
      </c>
    </row>
    <row r="814" spans="1:3" s="4" customFormat="1" x14ac:dyDescent="0.2">
      <c r="A814" s="54">
        <v>415200</v>
      </c>
      <c r="B814" s="59" t="s">
        <v>325</v>
      </c>
      <c r="C814" s="47">
        <v>45000</v>
      </c>
    </row>
    <row r="815" spans="1:3" s="4" customFormat="1" x14ac:dyDescent="0.2">
      <c r="A815" s="54">
        <v>415200</v>
      </c>
      <c r="B815" s="59" t="s">
        <v>474</v>
      </c>
      <c r="C815" s="47">
        <v>0</v>
      </c>
    </row>
    <row r="816" spans="1:3" s="4" customFormat="1" x14ac:dyDescent="0.2">
      <c r="A816" s="30">
        <v>415200</v>
      </c>
      <c r="B816" s="31" t="s">
        <v>541</v>
      </c>
      <c r="C816" s="47">
        <v>70000</v>
      </c>
    </row>
    <row r="817" spans="1:3" s="4" customFormat="1" x14ac:dyDescent="0.2">
      <c r="A817" s="30">
        <v>415200</v>
      </c>
      <c r="B817" s="31" t="s">
        <v>263</v>
      </c>
      <c r="C817" s="47">
        <v>230000</v>
      </c>
    </row>
    <row r="818" spans="1:3" s="4" customFormat="1" x14ac:dyDescent="0.2">
      <c r="A818" s="30">
        <v>415200</v>
      </c>
      <c r="B818" s="31" t="s">
        <v>326</v>
      </c>
      <c r="C818" s="47">
        <v>95000</v>
      </c>
    </row>
    <row r="819" spans="1:3" s="4" customFormat="1" x14ac:dyDescent="0.2">
      <c r="A819" s="30">
        <v>415200</v>
      </c>
      <c r="B819" s="31" t="s">
        <v>327</v>
      </c>
      <c r="C819" s="47">
        <v>70000</v>
      </c>
    </row>
    <row r="820" spans="1:3" s="4" customFormat="1" x14ac:dyDescent="0.2">
      <c r="A820" s="30">
        <v>415200</v>
      </c>
      <c r="B820" s="31" t="s">
        <v>245</v>
      </c>
      <c r="C820" s="47">
        <v>70000</v>
      </c>
    </row>
    <row r="821" spans="1:3" s="50" customFormat="1" ht="37.5" customHeight="1" x14ac:dyDescent="0.2">
      <c r="A821" s="40">
        <v>416000</v>
      </c>
      <c r="B821" s="38" t="s">
        <v>193</v>
      </c>
      <c r="C821" s="48">
        <f>SUM(C822:C826)</f>
        <v>3794000</v>
      </c>
    </row>
    <row r="822" spans="1:3" s="4" customFormat="1" x14ac:dyDescent="0.2">
      <c r="A822" s="30">
        <v>416100</v>
      </c>
      <c r="B822" s="31" t="s">
        <v>542</v>
      </c>
      <c r="C822" s="47">
        <v>1529000</v>
      </c>
    </row>
    <row r="823" spans="1:3" s="4" customFormat="1" x14ac:dyDescent="0.2">
      <c r="A823" s="30">
        <v>416100</v>
      </c>
      <c r="B823" s="31" t="s">
        <v>543</v>
      </c>
      <c r="C823" s="47">
        <v>380000</v>
      </c>
    </row>
    <row r="824" spans="1:3" s="4" customFormat="1" x14ac:dyDescent="0.2">
      <c r="A824" s="30">
        <v>416100</v>
      </c>
      <c r="B824" s="31" t="s">
        <v>264</v>
      </c>
      <c r="C824" s="47">
        <v>985000</v>
      </c>
    </row>
    <row r="825" spans="1:3" s="4" customFormat="1" x14ac:dyDescent="0.2">
      <c r="A825" s="30">
        <v>416100</v>
      </c>
      <c r="B825" s="31" t="s">
        <v>328</v>
      </c>
      <c r="C825" s="47">
        <v>850000</v>
      </c>
    </row>
    <row r="826" spans="1:3" s="4" customFormat="1" x14ac:dyDescent="0.2">
      <c r="A826" s="30">
        <v>416100</v>
      </c>
      <c r="B826" s="31" t="s">
        <v>222</v>
      </c>
      <c r="C826" s="47">
        <v>50000</v>
      </c>
    </row>
    <row r="827" spans="1:3" s="50" customFormat="1" ht="37.5" customHeight="1" x14ac:dyDescent="0.2">
      <c r="A827" s="40">
        <v>480000</v>
      </c>
      <c r="B827" s="38" t="s">
        <v>136</v>
      </c>
      <c r="C827" s="48">
        <f t="shared" ref="C827" si="65">C828</f>
        <v>1085000</v>
      </c>
    </row>
    <row r="828" spans="1:3" s="50" customFormat="1" ht="19.5" x14ac:dyDescent="0.2">
      <c r="A828" s="40">
        <v>487000</v>
      </c>
      <c r="B828" s="38" t="s">
        <v>185</v>
      </c>
      <c r="C828" s="48">
        <f>SUM(C829:C832)</f>
        <v>1085000</v>
      </c>
    </row>
    <row r="829" spans="1:3" s="4" customFormat="1" x14ac:dyDescent="0.2">
      <c r="A829" s="30">
        <v>487300</v>
      </c>
      <c r="B829" s="31" t="s">
        <v>329</v>
      </c>
      <c r="C829" s="47">
        <v>368000</v>
      </c>
    </row>
    <row r="830" spans="1:3" s="4" customFormat="1" x14ac:dyDescent="0.2">
      <c r="A830" s="30">
        <v>487300</v>
      </c>
      <c r="B830" s="31" t="s">
        <v>330</v>
      </c>
      <c r="C830" s="47">
        <v>497000</v>
      </c>
    </row>
    <row r="831" spans="1:3" s="4" customFormat="1" x14ac:dyDescent="0.2">
      <c r="A831" s="30">
        <v>487300</v>
      </c>
      <c r="B831" s="31" t="s">
        <v>331</v>
      </c>
      <c r="C831" s="47">
        <v>100000</v>
      </c>
    </row>
    <row r="832" spans="1:3" s="4" customFormat="1" ht="37.5" x14ac:dyDescent="0.2">
      <c r="A832" s="49">
        <v>487400</v>
      </c>
      <c r="B832" s="31" t="s">
        <v>332</v>
      </c>
      <c r="C832" s="47">
        <v>120000</v>
      </c>
    </row>
    <row r="833" spans="1:3" s="50" customFormat="1" ht="19.5" x14ac:dyDescent="0.2">
      <c r="A833" s="40">
        <v>510000</v>
      </c>
      <c r="B833" s="38" t="s">
        <v>140</v>
      </c>
      <c r="C833" s="48">
        <f>C834+C838</f>
        <v>12000</v>
      </c>
    </row>
    <row r="834" spans="1:3" s="50" customFormat="1" ht="19.5" x14ac:dyDescent="0.2">
      <c r="A834" s="40">
        <v>511000</v>
      </c>
      <c r="B834" s="38" t="s">
        <v>141</v>
      </c>
      <c r="C834" s="48">
        <f t="shared" ref="C834" si="66">SUM(C835:C837)</f>
        <v>8000</v>
      </c>
    </row>
    <row r="835" spans="1:3" s="4" customFormat="1" x14ac:dyDescent="0.2">
      <c r="A835" s="49">
        <v>511200</v>
      </c>
      <c r="B835" s="31" t="s">
        <v>143</v>
      </c>
      <c r="C835" s="47">
        <v>0</v>
      </c>
    </row>
    <row r="836" spans="1:3" s="4" customFormat="1" x14ac:dyDescent="0.2">
      <c r="A836" s="30">
        <v>511300</v>
      </c>
      <c r="B836" s="31" t="s">
        <v>144</v>
      </c>
      <c r="C836" s="47">
        <v>5000</v>
      </c>
    </row>
    <row r="837" spans="1:3" s="4" customFormat="1" x14ac:dyDescent="0.2">
      <c r="A837" s="30">
        <v>511400</v>
      </c>
      <c r="B837" s="31" t="s">
        <v>145</v>
      </c>
      <c r="C837" s="47">
        <v>3000</v>
      </c>
    </row>
    <row r="838" spans="1:3" s="50" customFormat="1" ht="19.5" x14ac:dyDescent="0.2">
      <c r="A838" s="40">
        <v>516000</v>
      </c>
      <c r="B838" s="38" t="s">
        <v>151</v>
      </c>
      <c r="C838" s="48">
        <f t="shared" ref="C838" si="67">C839</f>
        <v>4000</v>
      </c>
    </row>
    <row r="839" spans="1:3" s="4" customFormat="1" x14ac:dyDescent="0.2">
      <c r="A839" s="30">
        <v>516100</v>
      </c>
      <c r="B839" s="31" t="s">
        <v>151</v>
      </c>
      <c r="C839" s="47">
        <v>4000</v>
      </c>
    </row>
    <row r="840" spans="1:3" s="50" customFormat="1" ht="19.5" x14ac:dyDescent="0.2">
      <c r="A840" s="40">
        <v>630000</v>
      </c>
      <c r="B840" s="38" t="s">
        <v>176</v>
      </c>
      <c r="C840" s="48">
        <f t="shared" ref="C840:C841" si="68">C841</f>
        <v>49000</v>
      </c>
    </row>
    <row r="841" spans="1:3" s="50" customFormat="1" ht="19.5" x14ac:dyDescent="0.2">
      <c r="A841" s="40">
        <v>638000</v>
      </c>
      <c r="B841" s="38" t="s">
        <v>120</v>
      </c>
      <c r="C841" s="48">
        <f t="shared" si="68"/>
        <v>49000</v>
      </c>
    </row>
    <row r="842" spans="1:3" s="4" customFormat="1" x14ac:dyDescent="0.2">
      <c r="A842" s="30">
        <v>638100</v>
      </c>
      <c r="B842" s="31" t="s">
        <v>181</v>
      </c>
      <c r="C842" s="47">
        <v>49000</v>
      </c>
    </row>
    <row r="843" spans="1:3" s="60" customFormat="1" x14ac:dyDescent="0.2">
      <c r="A843" s="56"/>
      <c r="B843" s="57" t="s">
        <v>214</v>
      </c>
      <c r="C843" s="58">
        <f>C792+C833+C827+C840</f>
        <v>7608500</v>
      </c>
    </row>
    <row r="844" spans="1:3" s="4" customFormat="1" x14ac:dyDescent="0.2">
      <c r="A844" s="15"/>
      <c r="B844" s="16"/>
      <c r="C844" s="17"/>
    </row>
    <row r="845" spans="1:3" s="4" customFormat="1" x14ac:dyDescent="0.2">
      <c r="A845" s="15"/>
      <c r="B845" s="16"/>
      <c r="C845" s="17"/>
    </row>
    <row r="846" spans="1:3" s="4" customFormat="1" ht="19.5" x14ac:dyDescent="0.2">
      <c r="A846" s="30" t="s">
        <v>544</v>
      </c>
      <c r="B846" s="38"/>
      <c r="C846" s="17"/>
    </row>
    <row r="847" spans="1:3" s="4" customFormat="1" ht="19.5" x14ac:dyDescent="0.2">
      <c r="A847" s="30" t="s">
        <v>221</v>
      </c>
      <c r="B847" s="38"/>
      <c r="C847" s="17"/>
    </row>
    <row r="848" spans="1:3" s="4" customFormat="1" ht="19.5" x14ac:dyDescent="0.2">
      <c r="A848" s="30" t="s">
        <v>333</v>
      </c>
      <c r="B848" s="38"/>
      <c r="C848" s="17"/>
    </row>
    <row r="849" spans="1:3" s="4" customFormat="1" ht="19.5" x14ac:dyDescent="0.2">
      <c r="A849" s="30" t="s">
        <v>507</v>
      </c>
      <c r="B849" s="38"/>
      <c r="C849" s="17"/>
    </row>
    <row r="850" spans="1:3" s="4" customFormat="1" x14ac:dyDescent="0.2">
      <c r="A850" s="30"/>
      <c r="B850" s="32"/>
      <c r="C850" s="17"/>
    </row>
    <row r="851" spans="1:3" s="4" customFormat="1" ht="18.75" customHeight="1" x14ac:dyDescent="0.2">
      <c r="A851" s="40">
        <v>410000</v>
      </c>
      <c r="B851" s="34" t="s">
        <v>83</v>
      </c>
      <c r="C851" s="48">
        <f>C852+C857</f>
        <v>4027200</v>
      </c>
    </row>
    <row r="852" spans="1:3" s="4" customFormat="1" ht="19.5" x14ac:dyDescent="0.2">
      <c r="A852" s="40">
        <v>411000</v>
      </c>
      <c r="B852" s="34" t="s">
        <v>186</v>
      </c>
      <c r="C852" s="48">
        <f>SUM(C853:C856)</f>
        <v>3564000</v>
      </c>
    </row>
    <row r="853" spans="1:3" s="4" customFormat="1" x14ac:dyDescent="0.2">
      <c r="A853" s="30">
        <v>411100</v>
      </c>
      <c r="B853" s="31" t="s">
        <v>84</v>
      </c>
      <c r="C853" s="47">
        <v>3350000</v>
      </c>
    </row>
    <row r="854" spans="1:3" s="4" customFormat="1" x14ac:dyDescent="0.2">
      <c r="A854" s="30">
        <v>411200</v>
      </c>
      <c r="B854" s="31" t="s">
        <v>199</v>
      </c>
      <c r="C854" s="47">
        <v>114000</v>
      </c>
    </row>
    <row r="855" spans="1:3" s="4" customFormat="1" ht="37.5" x14ac:dyDescent="0.2">
      <c r="A855" s="30">
        <v>411300</v>
      </c>
      <c r="B855" s="31" t="s">
        <v>85</v>
      </c>
      <c r="C855" s="47">
        <v>70000</v>
      </c>
    </row>
    <row r="856" spans="1:3" s="4" customFormat="1" x14ac:dyDescent="0.2">
      <c r="A856" s="30">
        <v>411400</v>
      </c>
      <c r="B856" s="31" t="s">
        <v>86</v>
      </c>
      <c r="C856" s="47">
        <v>30000</v>
      </c>
    </row>
    <row r="857" spans="1:3" s="4" customFormat="1" ht="18.75" customHeight="1" x14ac:dyDescent="0.2">
      <c r="A857" s="40">
        <v>412000</v>
      </c>
      <c r="B857" s="38" t="s">
        <v>191</v>
      </c>
      <c r="C857" s="48">
        <f>SUM(C858:C868)</f>
        <v>463200</v>
      </c>
    </row>
    <row r="858" spans="1:3" s="4" customFormat="1" x14ac:dyDescent="0.2">
      <c r="A858" s="30">
        <v>412200</v>
      </c>
      <c r="B858" s="31" t="s">
        <v>200</v>
      </c>
      <c r="C858" s="47">
        <v>240000</v>
      </c>
    </row>
    <row r="859" spans="1:3" s="4" customFormat="1" x14ac:dyDescent="0.2">
      <c r="A859" s="30">
        <v>412300</v>
      </c>
      <c r="B859" s="31" t="s">
        <v>88</v>
      </c>
      <c r="C859" s="47">
        <v>60000</v>
      </c>
    </row>
    <row r="860" spans="1:3" s="4" customFormat="1" x14ac:dyDescent="0.2">
      <c r="A860" s="30">
        <v>412500</v>
      </c>
      <c r="B860" s="31" t="s">
        <v>90</v>
      </c>
      <c r="C860" s="47">
        <v>30000</v>
      </c>
    </row>
    <row r="861" spans="1:3" s="4" customFormat="1" x14ac:dyDescent="0.2">
      <c r="A861" s="30">
        <v>412600</v>
      </c>
      <c r="B861" s="31" t="s">
        <v>201</v>
      </c>
      <c r="C861" s="47">
        <v>15300</v>
      </c>
    </row>
    <row r="862" spans="1:3" s="4" customFormat="1" x14ac:dyDescent="0.2">
      <c r="A862" s="30">
        <v>412700</v>
      </c>
      <c r="B862" s="31" t="s">
        <v>188</v>
      </c>
      <c r="C862" s="47">
        <v>42000</v>
      </c>
    </row>
    <row r="863" spans="1:3" s="4" customFormat="1" x14ac:dyDescent="0.2">
      <c r="A863" s="30">
        <v>412900</v>
      </c>
      <c r="B863" s="39" t="s">
        <v>508</v>
      </c>
      <c r="C863" s="47">
        <v>0</v>
      </c>
    </row>
    <row r="864" spans="1:3" s="4" customFormat="1" x14ac:dyDescent="0.2">
      <c r="A864" s="30">
        <v>412900</v>
      </c>
      <c r="B864" s="39" t="s">
        <v>277</v>
      </c>
      <c r="C864" s="47">
        <v>2000</v>
      </c>
    </row>
    <row r="865" spans="1:3" s="4" customFormat="1" x14ac:dyDescent="0.2">
      <c r="A865" s="30">
        <v>412900</v>
      </c>
      <c r="B865" s="39" t="s">
        <v>295</v>
      </c>
      <c r="C865" s="47">
        <v>60000</v>
      </c>
    </row>
    <row r="866" spans="1:3" s="4" customFormat="1" x14ac:dyDescent="0.2">
      <c r="A866" s="30">
        <v>412900</v>
      </c>
      <c r="B866" s="39" t="s">
        <v>296</v>
      </c>
      <c r="C866" s="47">
        <v>8900</v>
      </c>
    </row>
    <row r="867" spans="1:3" s="4" customFormat="1" x14ac:dyDescent="0.2">
      <c r="A867" s="30">
        <v>412900</v>
      </c>
      <c r="B867" s="39" t="s">
        <v>297</v>
      </c>
      <c r="C867" s="47">
        <v>5000</v>
      </c>
    </row>
    <row r="868" spans="1:3" s="4" customFormat="1" x14ac:dyDescent="0.2">
      <c r="A868" s="30">
        <v>412900</v>
      </c>
      <c r="B868" s="39" t="s">
        <v>279</v>
      </c>
      <c r="C868" s="47">
        <v>0</v>
      </c>
    </row>
    <row r="869" spans="1:3" s="4" customFormat="1" ht="18.75" customHeight="1" x14ac:dyDescent="0.2">
      <c r="A869" s="40">
        <v>510000</v>
      </c>
      <c r="B869" s="38" t="s">
        <v>140</v>
      </c>
      <c r="C869" s="48">
        <f>C870+C874</f>
        <v>2228400</v>
      </c>
    </row>
    <row r="870" spans="1:3" s="4" customFormat="1" ht="19.5" x14ac:dyDescent="0.2">
      <c r="A870" s="40">
        <v>511000</v>
      </c>
      <c r="B870" s="38" t="s">
        <v>141</v>
      </c>
      <c r="C870" s="48">
        <f>SUM(C871:C873)</f>
        <v>495500</v>
      </c>
    </row>
    <row r="871" spans="1:3" s="4" customFormat="1" x14ac:dyDescent="0.2">
      <c r="A871" s="30">
        <v>511200</v>
      </c>
      <c r="B871" s="31" t="s">
        <v>143</v>
      </c>
      <c r="C871" s="47">
        <v>208600</v>
      </c>
    </row>
    <row r="872" spans="1:3" s="4" customFormat="1" x14ac:dyDescent="0.2">
      <c r="A872" s="30">
        <v>511300</v>
      </c>
      <c r="B872" s="31" t="s">
        <v>144</v>
      </c>
      <c r="C872" s="47">
        <v>286900</v>
      </c>
    </row>
    <row r="873" spans="1:3" s="4" customFormat="1" x14ac:dyDescent="0.2">
      <c r="A873" s="30">
        <v>511700</v>
      </c>
      <c r="B873" s="31" t="s">
        <v>147</v>
      </c>
      <c r="C873" s="47">
        <v>0</v>
      </c>
    </row>
    <row r="874" spans="1:3" s="50" customFormat="1" ht="37.5" customHeight="1" x14ac:dyDescent="0.2">
      <c r="A874" s="40">
        <v>516000</v>
      </c>
      <c r="B874" s="38" t="s">
        <v>151</v>
      </c>
      <c r="C874" s="48">
        <f t="shared" ref="C874" si="69">C875</f>
        <v>1732900</v>
      </c>
    </row>
    <row r="875" spans="1:3" s="4" customFormat="1" x14ac:dyDescent="0.2">
      <c r="A875" s="30">
        <v>516100</v>
      </c>
      <c r="B875" s="31" t="s">
        <v>151</v>
      </c>
      <c r="C875" s="47">
        <v>1732900</v>
      </c>
    </row>
    <row r="876" spans="1:3" s="50" customFormat="1" ht="18.75" customHeight="1" x14ac:dyDescent="0.2">
      <c r="A876" s="40">
        <v>630000</v>
      </c>
      <c r="B876" s="38" t="s">
        <v>176</v>
      </c>
      <c r="C876" s="48">
        <f>C877+C879</f>
        <v>467100</v>
      </c>
    </row>
    <row r="877" spans="1:3" s="50" customFormat="1" ht="19.5" x14ac:dyDescent="0.2">
      <c r="A877" s="40">
        <v>631000</v>
      </c>
      <c r="B877" s="38" t="s">
        <v>119</v>
      </c>
      <c r="C877" s="48">
        <f t="shared" ref="C877" si="70">C878</f>
        <v>432100</v>
      </c>
    </row>
    <row r="878" spans="1:3" s="4" customFormat="1" x14ac:dyDescent="0.2">
      <c r="A878" s="30">
        <v>631100</v>
      </c>
      <c r="B878" s="31" t="s">
        <v>178</v>
      </c>
      <c r="C878" s="47">
        <v>432100</v>
      </c>
    </row>
    <row r="879" spans="1:3" s="50" customFormat="1" ht="19.5" x14ac:dyDescent="0.2">
      <c r="A879" s="40">
        <v>638000</v>
      </c>
      <c r="B879" s="38" t="s">
        <v>120</v>
      </c>
      <c r="C879" s="48">
        <f t="shared" ref="C879" si="71">C880</f>
        <v>35000</v>
      </c>
    </row>
    <row r="880" spans="1:3" s="4" customFormat="1" x14ac:dyDescent="0.2">
      <c r="A880" s="30">
        <v>638100</v>
      </c>
      <c r="B880" s="31" t="s">
        <v>181</v>
      </c>
      <c r="C880" s="47">
        <v>35000</v>
      </c>
    </row>
    <row r="881" spans="1:3" s="4" customFormat="1" x14ac:dyDescent="0.2">
      <c r="A881" s="56"/>
      <c r="B881" s="57" t="s">
        <v>214</v>
      </c>
      <c r="C881" s="58">
        <f>C851+C869+C876</f>
        <v>6722700</v>
      </c>
    </row>
    <row r="882" spans="1:3" s="4" customFormat="1" x14ac:dyDescent="0.2">
      <c r="A882" s="15"/>
      <c r="B882" s="16"/>
      <c r="C882" s="17"/>
    </row>
    <row r="883" spans="1:3" s="4" customFormat="1" x14ac:dyDescent="0.2">
      <c r="A883" s="15"/>
      <c r="B883" s="16"/>
      <c r="C883" s="17"/>
    </row>
    <row r="884" spans="1:3" s="4" customFormat="1" ht="19.5" x14ac:dyDescent="0.2">
      <c r="A884" s="30" t="s">
        <v>545</v>
      </c>
      <c r="B884" s="38"/>
      <c r="C884" s="17"/>
    </row>
    <row r="885" spans="1:3" s="4" customFormat="1" ht="19.5" x14ac:dyDescent="0.2">
      <c r="A885" s="30" t="s">
        <v>223</v>
      </c>
      <c r="B885" s="38"/>
      <c r="C885" s="17"/>
    </row>
    <row r="886" spans="1:3" s="4" customFormat="1" ht="19.5" x14ac:dyDescent="0.2">
      <c r="A886" s="30" t="s">
        <v>294</v>
      </c>
      <c r="B886" s="38"/>
      <c r="C886" s="17"/>
    </row>
    <row r="887" spans="1:3" s="4" customFormat="1" ht="19.5" x14ac:dyDescent="0.2">
      <c r="A887" s="30" t="s">
        <v>507</v>
      </c>
      <c r="B887" s="38"/>
      <c r="C887" s="17"/>
    </row>
    <row r="888" spans="1:3" s="4" customFormat="1" x14ac:dyDescent="0.2">
      <c r="A888" s="30"/>
      <c r="B888" s="32"/>
      <c r="C888" s="17"/>
    </row>
    <row r="889" spans="1:3" s="50" customFormat="1" ht="18.75" customHeight="1" x14ac:dyDescent="0.2">
      <c r="A889" s="40">
        <v>410000</v>
      </c>
      <c r="B889" s="34" t="s">
        <v>83</v>
      </c>
      <c r="C889" s="48">
        <f>C890+C895</f>
        <v>1512400</v>
      </c>
    </row>
    <row r="890" spans="1:3" s="50" customFormat="1" ht="19.5" x14ac:dyDescent="0.2">
      <c r="A890" s="40">
        <v>411000</v>
      </c>
      <c r="B890" s="34" t="s">
        <v>186</v>
      </c>
      <c r="C890" s="48">
        <f>SUM(C891:C894)</f>
        <v>719600</v>
      </c>
    </row>
    <row r="891" spans="1:3" s="4" customFormat="1" x14ac:dyDescent="0.2">
      <c r="A891" s="30">
        <v>411100</v>
      </c>
      <c r="B891" s="31" t="s">
        <v>84</v>
      </c>
      <c r="C891" s="47">
        <v>689200</v>
      </c>
    </row>
    <row r="892" spans="1:3" s="4" customFormat="1" x14ac:dyDescent="0.2">
      <c r="A892" s="30">
        <v>411200</v>
      </c>
      <c r="B892" s="31" t="s">
        <v>199</v>
      </c>
      <c r="C892" s="47">
        <v>16000</v>
      </c>
    </row>
    <row r="893" spans="1:3" s="4" customFormat="1" ht="37.5" x14ac:dyDescent="0.2">
      <c r="A893" s="30">
        <v>411300</v>
      </c>
      <c r="B893" s="31" t="s">
        <v>85</v>
      </c>
      <c r="C893" s="47">
        <v>6400</v>
      </c>
    </row>
    <row r="894" spans="1:3" s="4" customFormat="1" x14ac:dyDescent="0.2">
      <c r="A894" s="30">
        <v>411400</v>
      </c>
      <c r="B894" s="31" t="s">
        <v>86</v>
      </c>
      <c r="C894" s="47">
        <v>8000</v>
      </c>
    </row>
    <row r="895" spans="1:3" s="50" customFormat="1" ht="18.75" customHeight="1" x14ac:dyDescent="0.2">
      <c r="A895" s="40">
        <v>412000</v>
      </c>
      <c r="B895" s="38" t="s">
        <v>191</v>
      </c>
      <c r="C895" s="48">
        <f>SUM(C896:C906)</f>
        <v>792800</v>
      </c>
    </row>
    <row r="896" spans="1:3" s="4" customFormat="1" x14ac:dyDescent="0.2">
      <c r="A896" s="30">
        <v>412200</v>
      </c>
      <c r="B896" s="31" t="s">
        <v>200</v>
      </c>
      <c r="C896" s="47">
        <v>63000</v>
      </c>
    </row>
    <row r="897" spans="1:3" s="4" customFormat="1" x14ac:dyDescent="0.2">
      <c r="A897" s="30">
        <v>412300</v>
      </c>
      <c r="B897" s="31" t="s">
        <v>88</v>
      </c>
      <c r="C897" s="47">
        <v>8200</v>
      </c>
    </row>
    <row r="898" spans="1:3" s="4" customFormat="1" x14ac:dyDescent="0.2">
      <c r="A898" s="30">
        <v>412500</v>
      </c>
      <c r="B898" s="31" t="s">
        <v>90</v>
      </c>
      <c r="C898" s="47">
        <v>7500</v>
      </c>
    </row>
    <row r="899" spans="1:3" s="4" customFormat="1" x14ac:dyDescent="0.2">
      <c r="A899" s="30">
        <v>412600</v>
      </c>
      <c r="B899" s="31" t="s">
        <v>201</v>
      </c>
      <c r="C899" s="47">
        <v>6100</v>
      </c>
    </row>
    <row r="900" spans="1:3" s="4" customFormat="1" x14ac:dyDescent="0.2">
      <c r="A900" s="30">
        <v>412700</v>
      </c>
      <c r="B900" s="31" t="s">
        <v>188</v>
      </c>
      <c r="C900" s="47">
        <v>30000</v>
      </c>
    </row>
    <row r="901" spans="1:3" s="4" customFormat="1" x14ac:dyDescent="0.2">
      <c r="A901" s="30">
        <v>412900</v>
      </c>
      <c r="B901" s="39" t="s">
        <v>508</v>
      </c>
      <c r="C901" s="47">
        <v>0</v>
      </c>
    </row>
    <row r="902" spans="1:3" s="4" customFormat="1" x14ac:dyDescent="0.2">
      <c r="A902" s="30">
        <v>412900</v>
      </c>
      <c r="B902" s="39" t="s">
        <v>277</v>
      </c>
      <c r="C902" s="47">
        <v>670000</v>
      </c>
    </row>
    <row r="903" spans="1:3" s="4" customFormat="1" x14ac:dyDescent="0.2">
      <c r="A903" s="30">
        <v>412900</v>
      </c>
      <c r="B903" s="39" t="s">
        <v>295</v>
      </c>
      <c r="C903" s="47">
        <v>3000</v>
      </c>
    </row>
    <row r="904" spans="1:3" s="4" customFormat="1" x14ac:dyDescent="0.2">
      <c r="A904" s="30">
        <v>412900</v>
      </c>
      <c r="B904" s="39" t="s">
        <v>296</v>
      </c>
      <c r="C904" s="47">
        <v>300</v>
      </c>
    </row>
    <row r="905" spans="1:3" s="4" customFormat="1" x14ac:dyDescent="0.2">
      <c r="A905" s="30">
        <v>412900</v>
      </c>
      <c r="B905" s="39" t="s">
        <v>297</v>
      </c>
      <c r="C905" s="47">
        <v>1700</v>
      </c>
    </row>
    <row r="906" spans="1:3" s="4" customFormat="1" x14ac:dyDescent="0.2">
      <c r="A906" s="30">
        <v>412900</v>
      </c>
      <c r="B906" s="31" t="s">
        <v>279</v>
      </c>
      <c r="C906" s="47">
        <v>3000</v>
      </c>
    </row>
    <row r="907" spans="1:3" s="50" customFormat="1" ht="37.5" customHeight="1" x14ac:dyDescent="0.2">
      <c r="A907" s="40">
        <v>480000</v>
      </c>
      <c r="B907" s="38" t="s">
        <v>136</v>
      </c>
      <c r="C907" s="48">
        <f t="shared" ref="C907" si="72">C908</f>
        <v>100000</v>
      </c>
    </row>
    <row r="908" spans="1:3" s="50" customFormat="1" ht="19.5" x14ac:dyDescent="0.2">
      <c r="A908" s="40">
        <v>488000</v>
      </c>
      <c r="B908" s="38" t="s">
        <v>99</v>
      </c>
      <c r="C908" s="48">
        <f t="shared" ref="C908" si="73">SUM(C909)</f>
        <v>100000</v>
      </c>
    </row>
    <row r="909" spans="1:3" s="4" customFormat="1" x14ac:dyDescent="0.2">
      <c r="A909" s="30">
        <v>488100</v>
      </c>
      <c r="B909" s="31" t="s">
        <v>334</v>
      </c>
      <c r="C909" s="47">
        <v>100000</v>
      </c>
    </row>
    <row r="910" spans="1:3" s="50" customFormat="1" ht="19.5" x14ac:dyDescent="0.2">
      <c r="A910" s="40">
        <v>510000</v>
      </c>
      <c r="B910" s="38" t="s">
        <v>140</v>
      </c>
      <c r="C910" s="48">
        <f>C913+C911</f>
        <v>3500</v>
      </c>
    </row>
    <row r="911" spans="1:3" s="50" customFormat="1" ht="19.5" x14ac:dyDescent="0.2">
      <c r="A911" s="40">
        <v>511000</v>
      </c>
      <c r="B911" s="38" t="s">
        <v>141</v>
      </c>
      <c r="C911" s="48">
        <f>C912</f>
        <v>1000</v>
      </c>
    </row>
    <row r="912" spans="1:3" s="4" customFormat="1" x14ac:dyDescent="0.2">
      <c r="A912" s="30">
        <v>511300</v>
      </c>
      <c r="B912" s="31" t="s">
        <v>144</v>
      </c>
      <c r="C912" s="47">
        <v>1000</v>
      </c>
    </row>
    <row r="913" spans="1:3" s="50" customFormat="1" ht="19.5" x14ac:dyDescent="0.2">
      <c r="A913" s="40">
        <v>516000</v>
      </c>
      <c r="B913" s="38" t="s">
        <v>151</v>
      </c>
      <c r="C913" s="48">
        <f t="shared" ref="C913" si="74">C914</f>
        <v>2500</v>
      </c>
    </row>
    <row r="914" spans="1:3" s="4" customFormat="1" x14ac:dyDescent="0.2">
      <c r="A914" s="30">
        <v>516100</v>
      </c>
      <c r="B914" s="31" t="s">
        <v>151</v>
      </c>
      <c r="C914" s="47">
        <v>2500</v>
      </c>
    </row>
    <row r="915" spans="1:3" s="4" customFormat="1" x14ac:dyDescent="0.2">
      <c r="A915" s="53"/>
      <c r="B915" s="43" t="s">
        <v>214</v>
      </c>
      <c r="C915" s="52">
        <f>C889+C907+C910</f>
        <v>1615900</v>
      </c>
    </row>
    <row r="916" spans="1:3" s="4" customFormat="1" x14ac:dyDescent="0.2">
      <c r="A916" s="28"/>
      <c r="B916" s="16"/>
      <c r="C916" s="47"/>
    </row>
    <row r="917" spans="1:3" s="4" customFormat="1" x14ac:dyDescent="0.2">
      <c r="A917" s="28"/>
      <c r="B917" s="16"/>
      <c r="C917" s="47"/>
    </row>
    <row r="918" spans="1:3" s="4" customFormat="1" ht="19.5" x14ac:dyDescent="0.2">
      <c r="A918" s="30" t="s">
        <v>546</v>
      </c>
      <c r="B918" s="38"/>
      <c r="C918" s="47"/>
    </row>
    <row r="919" spans="1:3" s="4" customFormat="1" ht="19.5" x14ac:dyDescent="0.2">
      <c r="A919" s="30" t="s">
        <v>224</v>
      </c>
      <c r="B919" s="38"/>
      <c r="C919" s="47"/>
    </row>
    <row r="920" spans="1:3" s="4" customFormat="1" ht="19.5" x14ac:dyDescent="0.2">
      <c r="A920" s="30" t="s">
        <v>335</v>
      </c>
      <c r="B920" s="38"/>
      <c r="C920" s="47"/>
    </row>
    <row r="921" spans="1:3" s="4" customFormat="1" ht="19.5" x14ac:dyDescent="0.2">
      <c r="A921" s="30" t="s">
        <v>547</v>
      </c>
      <c r="B921" s="38"/>
      <c r="C921" s="47"/>
    </row>
    <row r="922" spans="1:3" s="4" customFormat="1" x14ac:dyDescent="0.2">
      <c r="A922" s="30"/>
      <c r="B922" s="32"/>
      <c r="C922" s="17"/>
    </row>
    <row r="923" spans="1:3" s="4" customFormat="1" ht="18.75" customHeight="1" x14ac:dyDescent="0.2">
      <c r="A923" s="40">
        <v>410000</v>
      </c>
      <c r="B923" s="34" t="s">
        <v>83</v>
      </c>
      <c r="C923" s="48">
        <f>C924+C929+C946+C944</f>
        <v>204152500</v>
      </c>
    </row>
    <row r="924" spans="1:3" s="4" customFormat="1" ht="19.5" x14ac:dyDescent="0.2">
      <c r="A924" s="40">
        <v>411000</v>
      </c>
      <c r="B924" s="34" t="s">
        <v>186</v>
      </c>
      <c r="C924" s="48">
        <f>SUM(C925:C928)</f>
        <v>192362500</v>
      </c>
    </row>
    <row r="925" spans="1:3" s="4" customFormat="1" x14ac:dyDescent="0.2">
      <c r="A925" s="30">
        <v>411100</v>
      </c>
      <c r="B925" s="31" t="s">
        <v>84</v>
      </c>
      <c r="C925" s="47">
        <v>180100000</v>
      </c>
    </row>
    <row r="926" spans="1:3" s="4" customFormat="1" x14ac:dyDescent="0.2">
      <c r="A926" s="30">
        <v>411200</v>
      </c>
      <c r="B926" s="31" t="s">
        <v>199</v>
      </c>
      <c r="C926" s="47">
        <v>6177000</v>
      </c>
    </row>
    <row r="927" spans="1:3" s="4" customFormat="1" ht="37.5" x14ac:dyDescent="0.2">
      <c r="A927" s="30">
        <v>411300</v>
      </c>
      <c r="B927" s="31" t="s">
        <v>85</v>
      </c>
      <c r="C927" s="47">
        <v>4585500</v>
      </c>
    </row>
    <row r="928" spans="1:3" s="4" customFormat="1" x14ac:dyDescent="0.2">
      <c r="A928" s="30">
        <v>411400</v>
      </c>
      <c r="B928" s="31" t="s">
        <v>86</v>
      </c>
      <c r="C928" s="47">
        <v>1500000</v>
      </c>
    </row>
    <row r="929" spans="1:3" s="4" customFormat="1" ht="18.75" customHeight="1" x14ac:dyDescent="0.2">
      <c r="A929" s="40">
        <v>412000</v>
      </c>
      <c r="B929" s="38" t="s">
        <v>191</v>
      </c>
      <c r="C929" s="48">
        <f>SUM(C930:C943)</f>
        <v>11695000</v>
      </c>
    </row>
    <row r="930" spans="1:3" s="4" customFormat="1" x14ac:dyDescent="0.2">
      <c r="A930" s="30">
        <v>412100</v>
      </c>
      <c r="B930" s="31" t="s">
        <v>87</v>
      </c>
      <c r="C930" s="47">
        <v>1100000</v>
      </c>
    </row>
    <row r="931" spans="1:3" s="4" customFormat="1" x14ac:dyDescent="0.2">
      <c r="A931" s="30">
        <v>412200</v>
      </c>
      <c r="B931" s="31" t="s">
        <v>200</v>
      </c>
      <c r="C931" s="47">
        <v>4000000</v>
      </c>
    </row>
    <row r="932" spans="1:3" s="4" customFormat="1" x14ac:dyDescent="0.2">
      <c r="A932" s="30">
        <v>412300</v>
      </c>
      <c r="B932" s="31" t="s">
        <v>88</v>
      </c>
      <c r="C932" s="47">
        <v>621000</v>
      </c>
    </row>
    <row r="933" spans="1:3" s="4" customFormat="1" x14ac:dyDescent="0.2">
      <c r="A933" s="30">
        <v>412400</v>
      </c>
      <c r="B933" s="31" t="s">
        <v>89</v>
      </c>
      <c r="C933" s="47">
        <v>1100000</v>
      </c>
    </row>
    <row r="934" spans="1:3" s="4" customFormat="1" x14ac:dyDescent="0.2">
      <c r="A934" s="30">
        <v>412500</v>
      </c>
      <c r="B934" s="31" t="s">
        <v>90</v>
      </c>
      <c r="C934" s="47">
        <v>900000</v>
      </c>
    </row>
    <row r="935" spans="1:3" s="4" customFormat="1" x14ac:dyDescent="0.2">
      <c r="A935" s="30">
        <v>412600</v>
      </c>
      <c r="B935" s="31" t="s">
        <v>201</v>
      </c>
      <c r="C935" s="47">
        <v>2400000</v>
      </c>
    </row>
    <row r="936" spans="1:3" s="4" customFormat="1" x14ac:dyDescent="0.2">
      <c r="A936" s="30">
        <v>412700</v>
      </c>
      <c r="B936" s="31" t="s">
        <v>188</v>
      </c>
      <c r="C936" s="47">
        <v>900000</v>
      </c>
    </row>
    <row r="937" spans="1:3" s="4" customFormat="1" x14ac:dyDescent="0.2">
      <c r="A937" s="30">
        <v>412800</v>
      </c>
      <c r="B937" s="31" t="s">
        <v>202</v>
      </c>
      <c r="C937" s="47">
        <v>5000</v>
      </c>
    </row>
    <row r="938" spans="1:3" s="4" customFormat="1" x14ac:dyDescent="0.2">
      <c r="A938" s="30">
        <v>412900</v>
      </c>
      <c r="B938" s="39" t="s">
        <v>508</v>
      </c>
      <c r="C938" s="47">
        <v>0</v>
      </c>
    </row>
    <row r="939" spans="1:3" s="4" customFormat="1" x14ac:dyDescent="0.2">
      <c r="A939" s="30">
        <v>412900</v>
      </c>
      <c r="B939" s="39" t="s">
        <v>277</v>
      </c>
      <c r="C939" s="47">
        <v>190000</v>
      </c>
    </row>
    <row r="940" spans="1:3" s="4" customFormat="1" x14ac:dyDescent="0.2">
      <c r="A940" s="30">
        <v>412900</v>
      </c>
      <c r="B940" s="39" t="s">
        <v>295</v>
      </c>
      <c r="C940" s="47">
        <v>4000</v>
      </c>
    </row>
    <row r="941" spans="1:3" s="4" customFormat="1" x14ac:dyDescent="0.2">
      <c r="A941" s="30">
        <v>412900</v>
      </c>
      <c r="B941" s="39" t="s">
        <v>296</v>
      </c>
      <c r="C941" s="47">
        <v>100000</v>
      </c>
    </row>
    <row r="942" spans="1:3" s="4" customFormat="1" x14ac:dyDescent="0.2">
      <c r="A942" s="30">
        <v>412900</v>
      </c>
      <c r="B942" s="39" t="s">
        <v>297</v>
      </c>
      <c r="C942" s="47">
        <v>375000</v>
      </c>
    </row>
    <row r="943" spans="1:3" s="4" customFormat="1" x14ac:dyDescent="0.2">
      <c r="A943" s="30">
        <v>412900</v>
      </c>
      <c r="B943" s="31" t="s">
        <v>279</v>
      </c>
      <c r="C943" s="47">
        <v>0</v>
      </c>
    </row>
    <row r="944" spans="1:3" s="50" customFormat="1" ht="19.5" x14ac:dyDescent="0.2">
      <c r="A944" s="40">
        <v>413000</v>
      </c>
      <c r="B944" s="38" t="s">
        <v>192</v>
      </c>
      <c r="C944" s="48">
        <f t="shared" ref="C944" si="75">C945</f>
        <v>5000</v>
      </c>
    </row>
    <row r="945" spans="1:3" s="4" customFormat="1" x14ac:dyDescent="0.2">
      <c r="A945" s="30">
        <v>413900</v>
      </c>
      <c r="B945" s="31" t="s">
        <v>95</v>
      </c>
      <c r="C945" s="47">
        <v>5000</v>
      </c>
    </row>
    <row r="946" spans="1:3" s="50" customFormat="1" ht="19.5" x14ac:dyDescent="0.2">
      <c r="A946" s="40">
        <v>415000</v>
      </c>
      <c r="B946" s="38" t="s">
        <v>48</v>
      </c>
      <c r="C946" s="48">
        <f>SUM(C947:C947)</f>
        <v>90000</v>
      </c>
    </row>
    <row r="947" spans="1:3" s="61" customFormat="1" x14ac:dyDescent="0.2">
      <c r="A947" s="49">
        <v>415200</v>
      </c>
      <c r="B947" s="31" t="s">
        <v>246</v>
      </c>
      <c r="C947" s="47">
        <v>90000</v>
      </c>
    </row>
    <row r="948" spans="1:3" s="4" customFormat="1" ht="18.75" customHeight="1" x14ac:dyDescent="0.2">
      <c r="A948" s="40">
        <v>510000</v>
      </c>
      <c r="B948" s="38" t="s">
        <v>140</v>
      </c>
      <c r="C948" s="48">
        <f>C949+C954+C956</f>
        <v>13600000</v>
      </c>
    </row>
    <row r="949" spans="1:3" s="4" customFormat="1" ht="19.5" x14ac:dyDescent="0.2">
      <c r="A949" s="40">
        <v>511000</v>
      </c>
      <c r="B949" s="38" t="s">
        <v>141</v>
      </c>
      <c r="C949" s="48">
        <f t="shared" ref="C949" si="76">SUM(C950:C953)</f>
        <v>13400000</v>
      </c>
    </row>
    <row r="950" spans="1:3" s="4" customFormat="1" x14ac:dyDescent="0.2">
      <c r="A950" s="30">
        <v>511100</v>
      </c>
      <c r="B950" s="31" t="s">
        <v>142</v>
      </c>
      <c r="C950" s="47">
        <v>400000</v>
      </c>
    </row>
    <row r="951" spans="1:3" s="4" customFormat="1" x14ac:dyDescent="0.2">
      <c r="A951" s="30">
        <v>511200</v>
      </c>
      <c r="B951" s="31" t="s">
        <v>143</v>
      </c>
      <c r="C951" s="47">
        <v>300000</v>
      </c>
    </row>
    <row r="952" spans="1:3" s="4" customFormat="1" x14ac:dyDescent="0.2">
      <c r="A952" s="30">
        <v>511300</v>
      </c>
      <c r="B952" s="31" t="s">
        <v>144</v>
      </c>
      <c r="C952" s="47">
        <v>12700000</v>
      </c>
    </row>
    <row r="953" spans="1:3" s="4" customFormat="1" x14ac:dyDescent="0.2">
      <c r="A953" s="30">
        <v>511500</v>
      </c>
      <c r="B953" s="31" t="s">
        <v>206</v>
      </c>
      <c r="C953" s="47">
        <v>0</v>
      </c>
    </row>
    <row r="954" spans="1:3" s="61" customFormat="1" ht="19.5" x14ac:dyDescent="0.2">
      <c r="A954" s="40">
        <v>516000</v>
      </c>
      <c r="B954" s="38" t="s">
        <v>151</v>
      </c>
      <c r="C954" s="63">
        <f t="shared" ref="C954" si="77">C955</f>
        <v>200000</v>
      </c>
    </row>
    <row r="955" spans="1:3" s="61" customFormat="1" x14ac:dyDescent="0.2">
      <c r="A955" s="30">
        <v>516100</v>
      </c>
      <c r="B955" s="31" t="s">
        <v>151</v>
      </c>
      <c r="C955" s="47">
        <v>200000</v>
      </c>
    </row>
    <row r="956" spans="1:3" s="50" customFormat="1" ht="19.5" x14ac:dyDescent="0.2">
      <c r="A956" s="64">
        <v>518000</v>
      </c>
      <c r="B956" s="38" t="s">
        <v>152</v>
      </c>
      <c r="C956" s="48">
        <f t="shared" ref="C956" si="78">C957</f>
        <v>0</v>
      </c>
    </row>
    <row r="957" spans="1:3" s="61" customFormat="1" ht="37.5" customHeight="1" x14ac:dyDescent="0.2">
      <c r="A957" s="65">
        <v>518100</v>
      </c>
      <c r="B957" s="31" t="s">
        <v>152</v>
      </c>
      <c r="C957" s="47">
        <v>0</v>
      </c>
    </row>
    <row r="958" spans="1:3" s="50" customFormat="1" ht="19.5" x14ac:dyDescent="0.2">
      <c r="A958" s="40">
        <v>620000</v>
      </c>
      <c r="B958" s="38" t="s">
        <v>167</v>
      </c>
      <c r="C958" s="48">
        <f t="shared" ref="C958" si="79">C959</f>
        <v>1436000</v>
      </c>
    </row>
    <row r="959" spans="1:3" s="50" customFormat="1" ht="19.5" x14ac:dyDescent="0.2">
      <c r="A959" s="40">
        <v>621000</v>
      </c>
      <c r="B959" s="38" t="s">
        <v>114</v>
      </c>
      <c r="C959" s="48">
        <f>C960</f>
        <v>1436000</v>
      </c>
    </row>
    <row r="960" spans="1:3" s="61" customFormat="1" x14ac:dyDescent="0.2">
      <c r="A960" s="65">
        <v>621900</v>
      </c>
      <c r="B960" s="31" t="s">
        <v>171</v>
      </c>
      <c r="C960" s="47">
        <v>1436000</v>
      </c>
    </row>
    <row r="961" spans="1:3" s="50" customFormat="1" ht="19.5" x14ac:dyDescent="0.2">
      <c r="A961" s="40">
        <v>630000</v>
      </c>
      <c r="B961" s="38" t="s">
        <v>176</v>
      </c>
      <c r="C961" s="48">
        <f>C962+C965</f>
        <v>3629700</v>
      </c>
    </row>
    <row r="962" spans="1:3" s="50" customFormat="1" ht="19.5" x14ac:dyDescent="0.2">
      <c r="A962" s="40">
        <v>631000</v>
      </c>
      <c r="B962" s="38" t="s">
        <v>119</v>
      </c>
      <c r="C962" s="48">
        <f>C963+C964</f>
        <v>1689600</v>
      </c>
    </row>
    <row r="963" spans="1:3" s="61" customFormat="1" x14ac:dyDescent="0.2">
      <c r="A963" s="30">
        <v>631100</v>
      </c>
      <c r="B963" s="31" t="s">
        <v>178</v>
      </c>
      <c r="C963" s="47">
        <v>75000</v>
      </c>
    </row>
    <row r="964" spans="1:3" s="61" customFormat="1" x14ac:dyDescent="0.2">
      <c r="A964" s="30">
        <v>631300</v>
      </c>
      <c r="B964" s="31" t="s">
        <v>180</v>
      </c>
      <c r="C964" s="47">
        <v>1614600</v>
      </c>
    </row>
    <row r="965" spans="1:3" s="50" customFormat="1" ht="19.5" x14ac:dyDescent="0.2">
      <c r="A965" s="40">
        <v>638000</v>
      </c>
      <c r="B965" s="38" t="s">
        <v>120</v>
      </c>
      <c r="C965" s="48">
        <f t="shared" ref="C965" si="80">C966</f>
        <v>1940100</v>
      </c>
    </row>
    <row r="966" spans="1:3" s="61" customFormat="1" x14ac:dyDescent="0.2">
      <c r="A966" s="30">
        <v>638100</v>
      </c>
      <c r="B966" s="31" t="s">
        <v>181</v>
      </c>
      <c r="C966" s="47">
        <v>1940100</v>
      </c>
    </row>
    <row r="967" spans="1:3" s="4" customFormat="1" x14ac:dyDescent="0.2">
      <c r="A967" s="53"/>
      <c r="B967" s="43" t="s">
        <v>214</v>
      </c>
      <c r="C967" s="52">
        <f>C923+C948+C961+C958</f>
        <v>222818200</v>
      </c>
    </row>
    <row r="968" spans="1:3" s="4" customFormat="1" x14ac:dyDescent="0.2">
      <c r="A968" s="15"/>
      <c r="B968" s="66"/>
      <c r="C968" s="17"/>
    </row>
    <row r="969" spans="1:3" s="4" customFormat="1" x14ac:dyDescent="0.2">
      <c r="A969" s="28"/>
      <c r="B969" s="16"/>
      <c r="C969" s="47"/>
    </row>
    <row r="970" spans="1:3" s="4" customFormat="1" ht="19.5" x14ac:dyDescent="0.2">
      <c r="A970" s="30" t="s">
        <v>548</v>
      </c>
      <c r="B970" s="38"/>
      <c r="C970" s="47"/>
    </row>
    <row r="971" spans="1:3" s="4" customFormat="1" ht="19.5" x14ac:dyDescent="0.2">
      <c r="A971" s="30" t="s">
        <v>225</v>
      </c>
      <c r="B971" s="38"/>
      <c r="C971" s="47"/>
    </row>
    <row r="972" spans="1:3" s="4" customFormat="1" ht="19.5" x14ac:dyDescent="0.2">
      <c r="A972" s="30" t="s">
        <v>315</v>
      </c>
      <c r="B972" s="38"/>
      <c r="C972" s="47"/>
    </row>
    <row r="973" spans="1:3" s="4" customFormat="1" ht="19.5" x14ac:dyDescent="0.2">
      <c r="A973" s="30" t="s">
        <v>507</v>
      </c>
      <c r="B973" s="38"/>
      <c r="C973" s="47"/>
    </row>
    <row r="974" spans="1:3" s="4" customFormat="1" x14ac:dyDescent="0.2">
      <c r="A974" s="30"/>
      <c r="B974" s="32"/>
      <c r="C974" s="17"/>
    </row>
    <row r="975" spans="1:3" s="4" customFormat="1" ht="18.75" customHeight="1" x14ac:dyDescent="0.2">
      <c r="A975" s="40">
        <v>410000</v>
      </c>
      <c r="B975" s="34" t="s">
        <v>83</v>
      </c>
      <c r="C975" s="48">
        <f>C976+C981+C999+C1007</f>
        <v>5479100</v>
      </c>
    </row>
    <row r="976" spans="1:3" s="4" customFormat="1" ht="19.5" x14ac:dyDescent="0.2">
      <c r="A976" s="40">
        <v>411000</v>
      </c>
      <c r="B976" s="34" t="s">
        <v>186</v>
      </c>
      <c r="C976" s="48">
        <f>SUM(C977:C980)</f>
        <v>2600700</v>
      </c>
    </row>
    <row r="977" spans="1:3" s="4" customFormat="1" x14ac:dyDescent="0.2">
      <c r="A977" s="30">
        <v>411100</v>
      </c>
      <c r="B977" s="31" t="s">
        <v>84</v>
      </c>
      <c r="C977" s="47">
        <v>2400000</v>
      </c>
    </row>
    <row r="978" spans="1:3" s="4" customFormat="1" x14ac:dyDescent="0.2">
      <c r="A978" s="30">
        <v>411200</v>
      </c>
      <c r="B978" s="31" t="s">
        <v>199</v>
      </c>
      <c r="C978" s="47">
        <v>70000</v>
      </c>
    </row>
    <row r="979" spans="1:3" s="4" customFormat="1" ht="37.5" x14ac:dyDescent="0.2">
      <c r="A979" s="30">
        <v>411300</v>
      </c>
      <c r="B979" s="31" t="s">
        <v>85</v>
      </c>
      <c r="C979" s="47">
        <v>100000</v>
      </c>
    </row>
    <row r="980" spans="1:3" s="4" customFormat="1" x14ac:dyDescent="0.2">
      <c r="A980" s="30">
        <v>411400</v>
      </c>
      <c r="B980" s="31" t="s">
        <v>86</v>
      </c>
      <c r="C980" s="47">
        <v>30700</v>
      </c>
    </row>
    <row r="981" spans="1:3" s="4" customFormat="1" ht="19.5" x14ac:dyDescent="0.2">
      <c r="A981" s="40">
        <v>412000</v>
      </c>
      <c r="B981" s="38" t="s">
        <v>191</v>
      </c>
      <c r="C981" s="48">
        <f>SUM(C982:C998)</f>
        <v>1556400</v>
      </c>
    </row>
    <row r="982" spans="1:3" s="4" customFormat="1" x14ac:dyDescent="0.2">
      <c r="A982" s="30">
        <v>412100</v>
      </c>
      <c r="B982" s="31" t="s">
        <v>87</v>
      </c>
      <c r="C982" s="47">
        <v>5000</v>
      </c>
    </row>
    <row r="983" spans="1:3" s="4" customFormat="1" x14ac:dyDescent="0.2">
      <c r="A983" s="30">
        <v>412200</v>
      </c>
      <c r="B983" s="31" t="s">
        <v>200</v>
      </c>
      <c r="C983" s="47">
        <v>72000</v>
      </c>
    </row>
    <row r="984" spans="1:3" s="4" customFormat="1" x14ac:dyDescent="0.2">
      <c r="A984" s="30">
        <v>412300</v>
      </c>
      <c r="B984" s="31" t="s">
        <v>88</v>
      </c>
      <c r="C984" s="47">
        <v>16400</v>
      </c>
    </row>
    <row r="985" spans="1:3" s="4" customFormat="1" x14ac:dyDescent="0.2">
      <c r="A985" s="30">
        <v>412500</v>
      </c>
      <c r="B985" s="31" t="s">
        <v>90</v>
      </c>
      <c r="C985" s="47">
        <v>8000</v>
      </c>
    </row>
    <row r="986" spans="1:3" s="4" customFormat="1" x14ac:dyDescent="0.2">
      <c r="A986" s="30">
        <v>412600</v>
      </c>
      <c r="B986" s="31" t="s">
        <v>201</v>
      </c>
      <c r="C986" s="47">
        <v>14500</v>
      </c>
    </row>
    <row r="987" spans="1:3" s="4" customFormat="1" x14ac:dyDescent="0.2">
      <c r="A987" s="30">
        <v>412700</v>
      </c>
      <c r="B987" s="31" t="s">
        <v>188</v>
      </c>
      <c r="C987" s="47">
        <v>1000000</v>
      </c>
    </row>
    <row r="988" spans="1:3" s="4" customFormat="1" x14ac:dyDescent="0.2">
      <c r="A988" s="30">
        <v>412700</v>
      </c>
      <c r="B988" s="31" t="s">
        <v>283</v>
      </c>
      <c r="C988" s="47">
        <v>0</v>
      </c>
    </row>
    <row r="989" spans="1:3" s="4" customFormat="1" x14ac:dyDescent="0.2">
      <c r="A989" s="30">
        <v>412700</v>
      </c>
      <c r="B989" s="31" t="s">
        <v>549</v>
      </c>
      <c r="C989" s="47">
        <v>64000</v>
      </c>
    </row>
    <row r="990" spans="1:3" s="4" customFormat="1" ht="18.75" customHeight="1" x14ac:dyDescent="0.2">
      <c r="A990" s="30">
        <v>412700</v>
      </c>
      <c r="B990" s="31" t="s">
        <v>550</v>
      </c>
      <c r="C990" s="47">
        <v>10000</v>
      </c>
    </row>
    <row r="991" spans="1:3" s="4" customFormat="1" x14ac:dyDescent="0.2">
      <c r="A991" s="30">
        <v>412700</v>
      </c>
      <c r="B991" s="31" t="s">
        <v>336</v>
      </c>
      <c r="C991" s="47">
        <v>160000</v>
      </c>
    </row>
    <row r="992" spans="1:3" s="4" customFormat="1" x14ac:dyDescent="0.2">
      <c r="A992" s="30">
        <v>412900</v>
      </c>
      <c r="B992" s="39" t="s">
        <v>508</v>
      </c>
      <c r="C992" s="47">
        <v>0</v>
      </c>
    </row>
    <row r="993" spans="1:3" s="4" customFormat="1" x14ac:dyDescent="0.2">
      <c r="A993" s="30">
        <v>412900</v>
      </c>
      <c r="B993" s="39" t="s">
        <v>277</v>
      </c>
      <c r="C993" s="47">
        <v>150000</v>
      </c>
    </row>
    <row r="994" spans="1:3" s="4" customFormat="1" x14ac:dyDescent="0.2">
      <c r="A994" s="30">
        <v>412900</v>
      </c>
      <c r="B994" s="39" t="s">
        <v>295</v>
      </c>
      <c r="C994" s="47">
        <v>4000</v>
      </c>
    </row>
    <row r="995" spans="1:3" s="4" customFormat="1" x14ac:dyDescent="0.2">
      <c r="A995" s="30">
        <v>412900</v>
      </c>
      <c r="B995" s="39" t="s">
        <v>551</v>
      </c>
      <c r="C995" s="47">
        <v>45000</v>
      </c>
    </row>
    <row r="996" spans="1:3" s="4" customFormat="1" x14ac:dyDescent="0.2">
      <c r="A996" s="30">
        <v>412900</v>
      </c>
      <c r="B996" s="39" t="s">
        <v>296</v>
      </c>
      <c r="C996" s="47">
        <v>2500</v>
      </c>
    </row>
    <row r="997" spans="1:3" s="4" customFormat="1" x14ac:dyDescent="0.2">
      <c r="A997" s="30">
        <v>412900</v>
      </c>
      <c r="B997" s="31" t="s">
        <v>297</v>
      </c>
      <c r="C997" s="47">
        <v>5000</v>
      </c>
    </row>
    <row r="998" spans="1:3" s="4" customFormat="1" x14ac:dyDescent="0.2">
      <c r="A998" s="30">
        <v>412900</v>
      </c>
      <c r="B998" s="31" t="s">
        <v>279</v>
      </c>
      <c r="C998" s="47">
        <v>0</v>
      </c>
    </row>
    <row r="999" spans="1:3" s="50" customFormat="1" ht="18.75" customHeight="1" x14ac:dyDescent="0.2">
      <c r="A999" s="40">
        <v>415000</v>
      </c>
      <c r="B999" s="38" t="s">
        <v>48</v>
      </c>
      <c r="C999" s="48">
        <f>SUM(C1000:C1006)</f>
        <v>1322000</v>
      </c>
    </row>
    <row r="1000" spans="1:3" s="4" customFormat="1" x14ac:dyDescent="0.2">
      <c r="A1000" s="30">
        <v>415200</v>
      </c>
      <c r="B1000" s="31" t="s">
        <v>337</v>
      </c>
      <c r="C1000" s="47">
        <v>30000</v>
      </c>
    </row>
    <row r="1001" spans="1:3" s="4" customFormat="1" x14ac:dyDescent="0.2">
      <c r="A1001" s="30">
        <v>415200</v>
      </c>
      <c r="B1001" s="31" t="s">
        <v>247</v>
      </c>
      <c r="C1001" s="47">
        <v>640000</v>
      </c>
    </row>
    <row r="1002" spans="1:3" s="4" customFormat="1" x14ac:dyDescent="0.2">
      <c r="A1002" s="30">
        <v>415200</v>
      </c>
      <c r="B1002" s="31" t="s">
        <v>265</v>
      </c>
      <c r="C1002" s="47">
        <v>0</v>
      </c>
    </row>
    <row r="1003" spans="1:3" s="4" customFormat="1" x14ac:dyDescent="0.2">
      <c r="A1003" s="30">
        <v>415200</v>
      </c>
      <c r="B1003" s="31" t="s">
        <v>248</v>
      </c>
      <c r="C1003" s="47">
        <v>28000</v>
      </c>
    </row>
    <row r="1004" spans="1:3" s="4" customFormat="1" x14ac:dyDescent="0.2">
      <c r="A1004" s="30">
        <v>415200</v>
      </c>
      <c r="B1004" s="31" t="s">
        <v>552</v>
      </c>
      <c r="C1004" s="47">
        <v>24000</v>
      </c>
    </row>
    <row r="1005" spans="1:3" s="4" customFormat="1" x14ac:dyDescent="0.2">
      <c r="A1005" s="30">
        <v>415200</v>
      </c>
      <c r="B1005" s="31" t="s">
        <v>244</v>
      </c>
      <c r="C1005" s="47">
        <v>0</v>
      </c>
    </row>
    <row r="1006" spans="1:3" s="4" customFormat="1" x14ac:dyDescent="0.2">
      <c r="A1006" s="30">
        <v>415200</v>
      </c>
      <c r="B1006" s="31" t="s">
        <v>249</v>
      </c>
      <c r="C1006" s="47">
        <v>600000</v>
      </c>
    </row>
    <row r="1007" spans="1:3" s="50" customFormat="1" ht="37.5" customHeight="1" x14ac:dyDescent="0.2">
      <c r="A1007" s="40">
        <v>416000</v>
      </c>
      <c r="B1007" s="38" t="s">
        <v>193</v>
      </c>
      <c r="C1007" s="48">
        <f>SUM(C1008:C1008)</f>
        <v>0</v>
      </c>
    </row>
    <row r="1008" spans="1:3" s="4" customFormat="1" x14ac:dyDescent="0.2">
      <c r="A1008" s="49">
        <v>416100</v>
      </c>
      <c r="B1008" s="31" t="s">
        <v>215</v>
      </c>
      <c r="C1008" s="47">
        <v>0</v>
      </c>
    </row>
    <row r="1009" spans="1:3" s="50" customFormat="1" ht="37.5" customHeight="1" x14ac:dyDescent="0.2">
      <c r="A1009" s="40">
        <v>480000</v>
      </c>
      <c r="B1009" s="38" t="s">
        <v>136</v>
      </c>
      <c r="C1009" s="48">
        <f>C1010+C1014</f>
        <v>1421500</v>
      </c>
    </row>
    <row r="1010" spans="1:3" s="50" customFormat="1" ht="19.5" x14ac:dyDescent="0.2">
      <c r="A1010" s="40">
        <v>487000</v>
      </c>
      <c r="B1010" s="38" t="s">
        <v>185</v>
      </c>
      <c r="C1010" s="48">
        <f>SUM(C1011:C1013)</f>
        <v>145500</v>
      </c>
    </row>
    <row r="1011" spans="1:3" s="4" customFormat="1" x14ac:dyDescent="0.2">
      <c r="A1011" s="49">
        <v>487300</v>
      </c>
      <c r="B1011" s="31" t="s">
        <v>137</v>
      </c>
      <c r="C1011" s="47">
        <v>0</v>
      </c>
    </row>
    <row r="1012" spans="1:3" s="4" customFormat="1" x14ac:dyDescent="0.2">
      <c r="A1012" s="30">
        <v>487300</v>
      </c>
      <c r="B1012" s="31" t="s">
        <v>553</v>
      </c>
      <c r="C1012" s="47">
        <v>100000</v>
      </c>
    </row>
    <row r="1013" spans="1:3" s="4" customFormat="1" x14ac:dyDescent="0.2">
      <c r="A1013" s="30">
        <v>487300</v>
      </c>
      <c r="B1013" s="31" t="s">
        <v>475</v>
      </c>
      <c r="C1013" s="47">
        <v>45500</v>
      </c>
    </row>
    <row r="1014" spans="1:3" s="50" customFormat="1" ht="19.5" x14ac:dyDescent="0.2">
      <c r="A1014" s="40">
        <v>488000</v>
      </c>
      <c r="B1014" s="38" t="s">
        <v>99</v>
      </c>
      <c r="C1014" s="48">
        <f>SUM(C1015:C1019)</f>
        <v>1276000</v>
      </c>
    </row>
    <row r="1015" spans="1:3" s="4" customFormat="1" x14ac:dyDescent="0.2">
      <c r="A1015" s="30">
        <v>488100</v>
      </c>
      <c r="B1015" s="31" t="s">
        <v>99</v>
      </c>
      <c r="C1015" s="47">
        <v>70000</v>
      </c>
    </row>
    <row r="1016" spans="1:3" s="4" customFormat="1" ht="18.75" customHeight="1" x14ac:dyDescent="0.2">
      <c r="A1016" s="30">
        <v>488100</v>
      </c>
      <c r="B1016" s="31" t="s">
        <v>266</v>
      </c>
      <c r="C1016" s="47">
        <v>56000</v>
      </c>
    </row>
    <row r="1017" spans="1:3" s="4" customFormat="1" x14ac:dyDescent="0.2">
      <c r="A1017" s="30">
        <v>488100</v>
      </c>
      <c r="B1017" s="31" t="s">
        <v>267</v>
      </c>
      <c r="C1017" s="47">
        <v>640000</v>
      </c>
    </row>
    <row r="1018" spans="1:3" s="4" customFormat="1" ht="44.25" customHeight="1" x14ac:dyDescent="0.2">
      <c r="A1018" s="30">
        <v>488100</v>
      </c>
      <c r="B1018" s="31" t="s">
        <v>554</v>
      </c>
      <c r="C1018" s="47">
        <v>100000</v>
      </c>
    </row>
    <row r="1019" spans="1:3" s="4" customFormat="1" x14ac:dyDescent="0.2">
      <c r="A1019" s="30">
        <v>488100</v>
      </c>
      <c r="B1019" s="31" t="s">
        <v>555</v>
      </c>
      <c r="C1019" s="47">
        <v>410000</v>
      </c>
    </row>
    <row r="1020" spans="1:3" s="4" customFormat="1" ht="18.75" customHeight="1" x14ac:dyDescent="0.2">
      <c r="A1020" s="40">
        <v>510000</v>
      </c>
      <c r="B1020" s="38" t="s">
        <v>140</v>
      </c>
      <c r="C1020" s="48">
        <f t="shared" ref="C1020" si="81">C1021+C1026+C1024</f>
        <v>2513000</v>
      </c>
    </row>
    <row r="1021" spans="1:3" s="4" customFormat="1" ht="19.5" x14ac:dyDescent="0.2">
      <c r="A1021" s="40">
        <v>511000</v>
      </c>
      <c r="B1021" s="38" t="s">
        <v>141</v>
      </c>
      <c r="C1021" s="48">
        <f t="shared" ref="C1021" si="82">SUM(C1022:C1023)</f>
        <v>2510000</v>
      </c>
    </row>
    <row r="1022" spans="1:3" s="4" customFormat="1" x14ac:dyDescent="0.2">
      <c r="A1022" s="30">
        <v>511300</v>
      </c>
      <c r="B1022" s="31" t="s">
        <v>144</v>
      </c>
      <c r="C1022" s="47">
        <v>10000</v>
      </c>
    </row>
    <row r="1023" spans="1:3" s="4" customFormat="1" x14ac:dyDescent="0.2">
      <c r="A1023" s="30">
        <v>511700</v>
      </c>
      <c r="B1023" s="31" t="s">
        <v>147</v>
      </c>
      <c r="C1023" s="47">
        <v>2500000</v>
      </c>
    </row>
    <row r="1024" spans="1:3" s="50" customFormat="1" ht="19.5" x14ac:dyDescent="0.2">
      <c r="A1024" s="40">
        <v>513000</v>
      </c>
      <c r="B1024" s="38" t="s">
        <v>149</v>
      </c>
      <c r="C1024" s="35">
        <f t="shared" ref="C1024" si="83">C1025</f>
        <v>0</v>
      </c>
    </row>
    <row r="1025" spans="1:3" s="4" customFormat="1" x14ac:dyDescent="0.2">
      <c r="A1025" s="30">
        <v>513700</v>
      </c>
      <c r="B1025" s="31" t="s">
        <v>150</v>
      </c>
      <c r="C1025" s="47">
        <v>0</v>
      </c>
    </row>
    <row r="1026" spans="1:3" s="4" customFormat="1" ht="19.5" x14ac:dyDescent="0.2">
      <c r="A1026" s="40">
        <v>516000</v>
      </c>
      <c r="B1026" s="38" t="s">
        <v>151</v>
      </c>
      <c r="C1026" s="48">
        <f t="shared" ref="C1026" si="84">SUM(C1027)</f>
        <v>3000</v>
      </c>
    </row>
    <row r="1027" spans="1:3" s="4" customFormat="1" x14ac:dyDescent="0.2">
      <c r="A1027" s="30">
        <v>516100</v>
      </c>
      <c r="B1027" s="31" t="s">
        <v>151</v>
      </c>
      <c r="C1027" s="47">
        <v>3000</v>
      </c>
    </row>
    <row r="1028" spans="1:3" s="50" customFormat="1" ht="19.5" x14ac:dyDescent="0.2">
      <c r="A1028" s="40">
        <v>630000</v>
      </c>
      <c r="B1028" s="38" t="s">
        <v>176</v>
      </c>
      <c r="C1028" s="48">
        <f>C1029+C1031</f>
        <v>62000</v>
      </c>
    </row>
    <row r="1029" spans="1:3" s="50" customFormat="1" ht="19.5" x14ac:dyDescent="0.2">
      <c r="A1029" s="40">
        <v>631000</v>
      </c>
      <c r="B1029" s="38" t="s">
        <v>119</v>
      </c>
      <c r="C1029" s="48">
        <f t="shared" ref="C1029" si="85">C1030</f>
        <v>0</v>
      </c>
    </row>
    <row r="1030" spans="1:3" s="4" customFormat="1" x14ac:dyDescent="0.2">
      <c r="A1030" s="49">
        <v>631900</v>
      </c>
      <c r="B1030" s="31" t="s">
        <v>312</v>
      </c>
      <c r="C1030" s="47">
        <v>0</v>
      </c>
    </row>
    <row r="1031" spans="1:3" s="50" customFormat="1" ht="19.5" x14ac:dyDescent="0.2">
      <c r="A1031" s="40">
        <v>638000</v>
      </c>
      <c r="B1031" s="38" t="s">
        <v>120</v>
      </c>
      <c r="C1031" s="48">
        <f t="shared" ref="C1031" si="86">C1032</f>
        <v>62000</v>
      </c>
    </row>
    <row r="1032" spans="1:3" s="4" customFormat="1" x14ac:dyDescent="0.2">
      <c r="A1032" s="30">
        <v>638100</v>
      </c>
      <c r="B1032" s="31" t="s">
        <v>181</v>
      </c>
      <c r="C1032" s="47">
        <v>62000</v>
      </c>
    </row>
    <row r="1033" spans="1:3" s="4" customFormat="1" x14ac:dyDescent="0.2">
      <c r="A1033" s="53"/>
      <c r="B1033" s="43" t="s">
        <v>214</v>
      </c>
      <c r="C1033" s="52">
        <f>C975+C1009+C1020+C1028</f>
        <v>9475600</v>
      </c>
    </row>
    <row r="1034" spans="1:3" s="4" customFormat="1" x14ac:dyDescent="0.2">
      <c r="A1034" s="15"/>
      <c r="B1034" s="16"/>
      <c r="C1034" s="47"/>
    </row>
    <row r="1035" spans="1:3" s="4" customFormat="1" x14ac:dyDescent="0.2">
      <c r="A1035" s="28"/>
      <c r="B1035" s="16"/>
      <c r="C1035" s="47"/>
    </row>
    <row r="1036" spans="1:3" s="4" customFormat="1" ht="19.5" x14ac:dyDescent="0.2">
      <c r="A1036" s="30" t="s">
        <v>556</v>
      </c>
      <c r="B1036" s="38"/>
      <c r="C1036" s="47"/>
    </row>
    <row r="1037" spans="1:3" s="4" customFormat="1" ht="19.5" x14ac:dyDescent="0.2">
      <c r="A1037" s="30" t="s">
        <v>225</v>
      </c>
      <c r="B1037" s="38"/>
      <c r="C1037" s="47"/>
    </row>
    <row r="1038" spans="1:3" s="4" customFormat="1" ht="19.5" x14ac:dyDescent="0.2">
      <c r="A1038" s="30" t="s">
        <v>316</v>
      </c>
      <c r="B1038" s="38"/>
      <c r="C1038" s="47"/>
    </row>
    <row r="1039" spans="1:3" s="4" customFormat="1" ht="19.5" x14ac:dyDescent="0.2">
      <c r="A1039" s="30" t="s">
        <v>557</v>
      </c>
      <c r="B1039" s="38"/>
      <c r="C1039" s="47"/>
    </row>
    <row r="1040" spans="1:3" s="4" customFormat="1" x14ac:dyDescent="0.2">
      <c r="A1040" s="30"/>
      <c r="B1040" s="32"/>
      <c r="C1040" s="17"/>
    </row>
    <row r="1041" spans="1:3" s="4" customFormat="1" ht="18.75" customHeight="1" x14ac:dyDescent="0.2">
      <c r="A1041" s="40">
        <v>410000</v>
      </c>
      <c r="B1041" s="34" t="s">
        <v>83</v>
      </c>
      <c r="C1041" s="48">
        <f>C1042+C1047+C1060</f>
        <v>228202000</v>
      </c>
    </row>
    <row r="1042" spans="1:3" s="4" customFormat="1" ht="19.5" x14ac:dyDescent="0.2">
      <c r="A1042" s="40">
        <v>411000</v>
      </c>
      <c r="B1042" s="34" t="s">
        <v>186</v>
      </c>
      <c r="C1042" s="48">
        <f>SUM(C1043:C1046)</f>
        <v>208800700</v>
      </c>
    </row>
    <row r="1043" spans="1:3" s="4" customFormat="1" x14ac:dyDescent="0.2">
      <c r="A1043" s="30">
        <v>411100</v>
      </c>
      <c r="B1043" s="31" t="s">
        <v>84</v>
      </c>
      <c r="C1043" s="47">
        <v>196300700</v>
      </c>
    </row>
    <row r="1044" spans="1:3" s="4" customFormat="1" ht="18.75" customHeight="1" x14ac:dyDescent="0.2">
      <c r="A1044" s="30">
        <v>411200</v>
      </c>
      <c r="B1044" s="31" t="s">
        <v>199</v>
      </c>
      <c r="C1044" s="47">
        <v>7000000</v>
      </c>
    </row>
    <row r="1045" spans="1:3" s="4" customFormat="1" ht="37.5" x14ac:dyDescent="0.2">
      <c r="A1045" s="30">
        <v>411300</v>
      </c>
      <c r="B1045" s="31" t="s">
        <v>85</v>
      </c>
      <c r="C1045" s="47">
        <v>4000000</v>
      </c>
    </row>
    <row r="1046" spans="1:3" s="4" customFormat="1" x14ac:dyDescent="0.2">
      <c r="A1046" s="30">
        <v>411400</v>
      </c>
      <c r="B1046" s="31" t="s">
        <v>86</v>
      </c>
      <c r="C1046" s="47">
        <v>1500000</v>
      </c>
    </row>
    <row r="1047" spans="1:3" s="4" customFormat="1" ht="18.75" customHeight="1" x14ac:dyDescent="0.2">
      <c r="A1047" s="40">
        <v>412000</v>
      </c>
      <c r="B1047" s="38" t="s">
        <v>191</v>
      </c>
      <c r="C1047" s="48">
        <f>SUM(C1048:C1059)</f>
        <v>15101300</v>
      </c>
    </row>
    <row r="1048" spans="1:3" s="4" customFormat="1" x14ac:dyDescent="0.2">
      <c r="A1048" s="30">
        <v>412100</v>
      </c>
      <c r="B1048" s="31" t="s">
        <v>87</v>
      </c>
      <c r="C1048" s="47">
        <v>5900</v>
      </c>
    </row>
    <row r="1049" spans="1:3" s="4" customFormat="1" ht="18.75" customHeight="1" x14ac:dyDescent="0.2">
      <c r="A1049" s="30">
        <v>412200</v>
      </c>
      <c r="B1049" s="31" t="s">
        <v>200</v>
      </c>
      <c r="C1049" s="47">
        <v>7450000</v>
      </c>
    </row>
    <row r="1050" spans="1:3" s="4" customFormat="1" x14ac:dyDescent="0.2">
      <c r="A1050" s="30">
        <v>412300</v>
      </c>
      <c r="B1050" s="31" t="s">
        <v>88</v>
      </c>
      <c r="C1050" s="47">
        <v>980400</v>
      </c>
    </row>
    <row r="1051" spans="1:3" s="4" customFormat="1" x14ac:dyDescent="0.2">
      <c r="A1051" s="30">
        <v>412300</v>
      </c>
      <c r="B1051" s="31" t="s">
        <v>284</v>
      </c>
      <c r="C1051" s="47">
        <v>3000000</v>
      </c>
    </row>
    <row r="1052" spans="1:3" s="4" customFormat="1" x14ac:dyDescent="0.2">
      <c r="A1052" s="30">
        <v>412400</v>
      </c>
      <c r="B1052" s="31" t="s">
        <v>89</v>
      </c>
      <c r="C1052" s="47">
        <v>430000</v>
      </c>
    </row>
    <row r="1053" spans="1:3" s="4" customFormat="1" x14ac:dyDescent="0.2">
      <c r="A1053" s="30">
        <v>412500</v>
      </c>
      <c r="B1053" s="31" t="s">
        <v>90</v>
      </c>
      <c r="C1053" s="47">
        <v>600000</v>
      </c>
    </row>
    <row r="1054" spans="1:3" s="4" customFormat="1" x14ac:dyDescent="0.2">
      <c r="A1054" s="30">
        <v>412600</v>
      </c>
      <c r="B1054" s="31" t="s">
        <v>201</v>
      </c>
      <c r="C1054" s="47">
        <v>90000</v>
      </c>
    </row>
    <row r="1055" spans="1:3" s="4" customFormat="1" x14ac:dyDescent="0.2">
      <c r="A1055" s="30">
        <v>412700</v>
      </c>
      <c r="B1055" s="31" t="s">
        <v>188</v>
      </c>
      <c r="C1055" s="47">
        <v>100000</v>
      </c>
    </row>
    <row r="1056" spans="1:3" s="4" customFormat="1" x14ac:dyDescent="0.2">
      <c r="A1056" s="30">
        <v>412900</v>
      </c>
      <c r="B1056" s="39" t="s">
        <v>277</v>
      </c>
      <c r="C1056" s="47">
        <v>1950000</v>
      </c>
    </row>
    <row r="1057" spans="1:3" s="4" customFormat="1" x14ac:dyDescent="0.2">
      <c r="A1057" s="30">
        <v>412900</v>
      </c>
      <c r="B1057" s="39" t="s">
        <v>296</v>
      </c>
      <c r="C1057" s="47">
        <v>25000</v>
      </c>
    </row>
    <row r="1058" spans="1:3" s="4" customFormat="1" x14ac:dyDescent="0.2">
      <c r="A1058" s="30">
        <v>412900</v>
      </c>
      <c r="B1058" s="31" t="s">
        <v>297</v>
      </c>
      <c r="C1058" s="47">
        <v>390000</v>
      </c>
    </row>
    <row r="1059" spans="1:3" s="4" customFormat="1" x14ac:dyDescent="0.2">
      <c r="A1059" s="30">
        <v>412900</v>
      </c>
      <c r="B1059" s="31" t="s">
        <v>279</v>
      </c>
      <c r="C1059" s="47">
        <v>80000</v>
      </c>
    </row>
    <row r="1060" spans="1:3" s="50" customFormat="1" ht="18.75" customHeight="1" x14ac:dyDescent="0.2">
      <c r="A1060" s="40">
        <v>416000</v>
      </c>
      <c r="B1060" s="38" t="s">
        <v>193</v>
      </c>
      <c r="C1060" s="48">
        <f t="shared" ref="C1060" si="87">SUM(C1061:C1061)</f>
        <v>4300000</v>
      </c>
    </row>
    <row r="1061" spans="1:3" s="4" customFormat="1" x14ac:dyDescent="0.2">
      <c r="A1061" s="30">
        <v>416300</v>
      </c>
      <c r="B1061" s="31" t="s">
        <v>476</v>
      </c>
      <c r="C1061" s="47">
        <v>4300000</v>
      </c>
    </row>
    <row r="1062" spans="1:3" s="50" customFormat="1" ht="19.5" x14ac:dyDescent="0.2">
      <c r="A1062" s="40">
        <v>480000</v>
      </c>
      <c r="B1062" s="38" t="s">
        <v>136</v>
      </c>
      <c r="C1062" s="48">
        <f t="shared" ref="C1062:C1063" si="88">C1063</f>
        <v>0</v>
      </c>
    </row>
    <row r="1063" spans="1:3" s="50" customFormat="1" ht="19.5" x14ac:dyDescent="0.2">
      <c r="A1063" s="40">
        <v>487000</v>
      </c>
      <c r="B1063" s="38" t="s">
        <v>185</v>
      </c>
      <c r="C1063" s="48">
        <f t="shared" si="88"/>
        <v>0</v>
      </c>
    </row>
    <row r="1064" spans="1:3" s="4" customFormat="1" x14ac:dyDescent="0.2">
      <c r="A1064" s="30">
        <v>487300</v>
      </c>
      <c r="B1064" s="31" t="s">
        <v>137</v>
      </c>
      <c r="C1064" s="47">
        <v>0</v>
      </c>
    </row>
    <row r="1065" spans="1:3" s="4" customFormat="1" ht="19.5" x14ac:dyDescent="0.2">
      <c r="A1065" s="40">
        <v>510000</v>
      </c>
      <c r="B1065" s="38" t="s">
        <v>140</v>
      </c>
      <c r="C1065" s="48">
        <f t="shared" ref="C1065" si="89">C1066</f>
        <v>456000</v>
      </c>
    </row>
    <row r="1066" spans="1:3" s="4" customFormat="1" ht="18.75" customHeight="1" x14ac:dyDescent="0.2">
      <c r="A1066" s="40">
        <v>511000</v>
      </c>
      <c r="B1066" s="38" t="s">
        <v>141</v>
      </c>
      <c r="C1066" s="48">
        <f>SUM(C1067:C1071)</f>
        <v>456000</v>
      </c>
    </row>
    <row r="1067" spans="1:3" s="4" customFormat="1" x14ac:dyDescent="0.2">
      <c r="A1067" s="49">
        <v>511100</v>
      </c>
      <c r="B1067" s="31" t="s">
        <v>142</v>
      </c>
      <c r="C1067" s="47">
        <v>100000</v>
      </c>
    </row>
    <row r="1068" spans="1:3" s="4" customFormat="1" x14ac:dyDescent="0.2">
      <c r="A1068" s="49">
        <v>511200</v>
      </c>
      <c r="B1068" s="31" t="s">
        <v>143</v>
      </c>
      <c r="C1068" s="47">
        <v>200000</v>
      </c>
    </row>
    <row r="1069" spans="1:3" s="4" customFormat="1" x14ac:dyDescent="0.2">
      <c r="A1069" s="30">
        <v>511300</v>
      </c>
      <c r="B1069" s="31" t="s">
        <v>144</v>
      </c>
      <c r="C1069" s="47">
        <v>150000</v>
      </c>
    </row>
    <row r="1070" spans="1:3" s="50" customFormat="1" ht="19.5" x14ac:dyDescent="0.2">
      <c r="A1070" s="40">
        <v>516000</v>
      </c>
      <c r="B1070" s="38" t="s">
        <v>151</v>
      </c>
      <c r="C1070" s="48"/>
    </row>
    <row r="1071" spans="1:3" s="4" customFormat="1" x14ac:dyDescent="0.2">
      <c r="A1071" s="30">
        <v>516100</v>
      </c>
      <c r="B1071" s="31" t="s">
        <v>151</v>
      </c>
      <c r="C1071" s="47">
        <v>6000</v>
      </c>
    </row>
    <row r="1072" spans="1:3" s="50" customFormat="1" ht="19.5" x14ac:dyDescent="0.2">
      <c r="A1072" s="40">
        <v>630000</v>
      </c>
      <c r="B1072" s="38" t="s">
        <v>176</v>
      </c>
      <c r="C1072" s="48">
        <f>C1073+C1075</f>
        <v>6500000</v>
      </c>
    </row>
    <row r="1073" spans="1:3" s="50" customFormat="1" ht="19.5" x14ac:dyDescent="0.2">
      <c r="A1073" s="40">
        <v>631000</v>
      </c>
      <c r="B1073" s="38" t="s">
        <v>119</v>
      </c>
      <c r="C1073" s="48">
        <f t="shared" ref="C1073" si="90">C1074</f>
        <v>100000</v>
      </c>
    </row>
    <row r="1074" spans="1:3" s="4" customFormat="1" x14ac:dyDescent="0.2">
      <c r="A1074" s="30">
        <v>631900</v>
      </c>
      <c r="B1074" s="31" t="s">
        <v>312</v>
      </c>
      <c r="C1074" s="47">
        <v>100000</v>
      </c>
    </row>
    <row r="1075" spans="1:3" s="50" customFormat="1" ht="19.5" x14ac:dyDescent="0.2">
      <c r="A1075" s="40">
        <v>638000</v>
      </c>
      <c r="B1075" s="38" t="s">
        <v>120</v>
      </c>
      <c r="C1075" s="48">
        <f t="shared" ref="C1075" si="91">C1076</f>
        <v>6400000</v>
      </c>
    </row>
    <row r="1076" spans="1:3" s="4" customFormat="1" x14ac:dyDescent="0.2">
      <c r="A1076" s="30">
        <v>638100</v>
      </c>
      <c r="B1076" s="31" t="s">
        <v>181</v>
      </c>
      <c r="C1076" s="47">
        <v>6400000</v>
      </c>
    </row>
    <row r="1077" spans="1:3" s="4" customFormat="1" x14ac:dyDescent="0.2">
      <c r="A1077" s="11"/>
      <c r="B1077" s="43" t="s">
        <v>214</v>
      </c>
      <c r="C1077" s="52">
        <f>C1041+C1065+C1072+C1062</f>
        <v>235158000</v>
      </c>
    </row>
    <row r="1078" spans="1:3" s="4" customFormat="1" x14ac:dyDescent="0.2">
      <c r="A1078" s="45"/>
      <c r="B1078" s="16"/>
      <c r="C1078" s="17"/>
    </row>
    <row r="1079" spans="1:3" s="4" customFormat="1" x14ac:dyDescent="0.2">
      <c r="A1079" s="28"/>
      <c r="B1079" s="16"/>
      <c r="C1079" s="47"/>
    </row>
    <row r="1080" spans="1:3" s="4" customFormat="1" ht="19.5" x14ac:dyDescent="0.2">
      <c r="A1080" s="30" t="s">
        <v>558</v>
      </c>
      <c r="B1080" s="38"/>
      <c r="C1080" s="47"/>
    </row>
    <row r="1081" spans="1:3" s="4" customFormat="1" ht="19.5" x14ac:dyDescent="0.2">
      <c r="A1081" s="30" t="s">
        <v>225</v>
      </c>
      <c r="B1081" s="38"/>
      <c r="C1081" s="47"/>
    </row>
    <row r="1082" spans="1:3" s="4" customFormat="1" ht="19.5" x14ac:dyDescent="0.2">
      <c r="A1082" s="30" t="s">
        <v>338</v>
      </c>
      <c r="B1082" s="38"/>
      <c r="C1082" s="47"/>
    </row>
    <row r="1083" spans="1:3" s="4" customFormat="1" ht="19.5" x14ac:dyDescent="0.2">
      <c r="A1083" s="30" t="s">
        <v>559</v>
      </c>
      <c r="B1083" s="38"/>
      <c r="C1083" s="47"/>
    </row>
    <row r="1084" spans="1:3" s="4" customFormat="1" x14ac:dyDescent="0.2">
      <c r="A1084" s="30"/>
      <c r="B1084" s="32"/>
      <c r="C1084" s="17"/>
    </row>
    <row r="1085" spans="1:3" s="4" customFormat="1" ht="19.5" x14ac:dyDescent="0.2">
      <c r="A1085" s="40">
        <v>410000</v>
      </c>
      <c r="B1085" s="34" t="s">
        <v>83</v>
      </c>
      <c r="C1085" s="48">
        <f>C1086+C1091</f>
        <v>86894700</v>
      </c>
    </row>
    <row r="1086" spans="1:3" s="4" customFormat="1" ht="19.5" x14ac:dyDescent="0.2">
      <c r="A1086" s="40">
        <v>411000</v>
      </c>
      <c r="B1086" s="34" t="s">
        <v>186</v>
      </c>
      <c r="C1086" s="48">
        <f>SUM(C1087:C1090)</f>
        <v>86384700</v>
      </c>
    </row>
    <row r="1087" spans="1:3" s="4" customFormat="1" x14ac:dyDescent="0.2">
      <c r="A1087" s="30">
        <v>411100</v>
      </c>
      <c r="B1087" s="31" t="s">
        <v>84</v>
      </c>
      <c r="C1087" s="47">
        <v>82969700</v>
      </c>
    </row>
    <row r="1088" spans="1:3" s="4" customFormat="1" ht="18.75" customHeight="1" x14ac:dyDescent="0.2">
      <c r="A1088" s="30">
        <v>411200</v>
      </c>
      <c r="B1088" s="31" t="s">
        <v>199</v>
      </c>
      <c r="C1088" s="47">
        <v>855000</v>
      </c>
    </row>
    <row r="1089" spans="1:3" s="4" customFormat="1" ht="37.5" x14ac:dyDescent="0.2">
      <c r="A1089" s="30">
        <v>411300</v>
      </c>
      <c r="B1089" s="31" t="s">
        <v>85</v>
      </c>
      <c r="C1089" s="47">
        <v>1900000</v>
      </c>
    </row>
    <row r="1090" spans="1:3" s="4" customFormat="1" x14ac:dyDescent="0.2">
      <c r="A1090" s="30">
        <v>411400</v>
      </c>
      <c r="B1090" s="31" t="s">
        <v>86</v>
      </c>
      <c r="C1090" s="47">
        <v>660000</v>
      </c>
    </row>
    <row r="1091" spans="1:3" s="4" customFormat="1" ht="19.5" x14ac:dyDescent="0.2">
      <c r="A1091" s="40">
        <v>412000</v>
      </c>
      <c r="B1091" s="38" t="s">
        <v>191</v>
      </c>
      <c r="C1091" s="48">
        <f>SUM(C1092:C1093)</f>
        <v>510000</v>
      </c>
    </row>
    <row r="1092" spans="1:3" s="4" customFormat="1" x14ac:dyDescent="0.2">
      <c r="A1092" s="30">
        <v>412900</v>
      </c>
      <c r="B1092" s="39" t="s">
        <v>277</v>
      </c>
      <c r="C1092" s="47">
        <v>350000</v>
      </c>
    </row>
    <row r="1093" spans="1:3" s="4" customFormat="1" x14ac:dyDescent="0.2">
      <c r="A1093" s="30">
        <v>412900</v>
      </c>
      <c r="B1093" s="31" t="s">
        <v>297</v>
      </c>
      <c r="C1093" s="47">
        <v>160000</v>
      </c>
    </row>
    <row r="1094" spans="1:3" s="50" customFormat="1" ht="19.5" x14ac:dyDescent="0.2">
      <c r="A1094" s="40">
        <v>480000</v>
      </c>
      <c r="B1094" s="38" t="s">
        <v>136</v>
      </c>
      <c r="C1094" s="48">
        <f t="shared" ref="C1094:C1095" si="92">C1095</f>
        <v>0</v>
      </c>
    </row>
    <row r="1095" spans="1:3" s="50" customFormat="1" ht="19.5" x14ac:dyDescent="0.2">
      <c r="A1095" s="40">
        <v>487000</v>
      </c>
      <c r="B1095" s="38" t="s">
        <v>185</v>
      </c>
      <c r="C1095" s="48">
        <f t="shared" si="92"/>
        <v>0</v>
      </c>
    </row>
    <row r="1096" spans="1:3" s="4" customFormat="1" x14ac:dyDescent="0.2">
      <c r="A1096" s="30">
        <v>487300</v>
      </c>
      <c r="B1096" s="31" t="s">
        <v>137</v>
      </c>
      <c r="C1096" s="47">
        <v>0</v>
      </c>
    </row>
    <row r="1097" spans="1:3" s="50" customFormat="1" ht="19.5" x14ac:dyDescent="0.2">
      <c r="A1097" s="40">
        <v>510000</v>
      </c>
      <c r="B1097" s="38" t="s">
        <v>140</v>
      </c>
      <c r="C1097" s="48">
        <f t="shared" ref="C1097" si="93">C1098</f>
        <v>0</v>
      </c>
    </row>
    <row r="1098" spans="1:3" s="50" customFormat="1" ht="19.5" x14ac:dyDescent="0.2">
      <c r="A1098" s="40">
        <v>511000</v>
      </c>
      <c r="B1098" s="38" t="s">
        <v>141</v>
      </c>
      <c r="C1098" s="48">
        <f>SUM(C1099:C1099)</f>
        <v>0</v>
      </c>
    </row>
    <row r="1099" spans="1:3" s="4" customFormat="1" x14ac:dyDescent="0.2">
      <c r="A1099" s="30">
        <v>511300</v>
      </c>
      <c r="B1099" s="31" t="s">
        <v>144</v>
      </c>
      <c r="C1099" s="47">
        <v>0</v>
      </c>
    </row>
    <row r="1100" spans="1:3" s="50" customFormat="1" ht="19.5" x14ac:dyDescent="0.2">
      <c r="A1100" s="40">
        <v>630000</v>
      </c>
      <c r="B1100" s="38" t="s">
        <v>176</v>
      </c>
      <c r="C1100" s="48">
        <f>C1101</f>
        <v>2300000</v>
      </c>
    </row>
    <row r="1101" spans="1:3" s="50" customFormat="1" ht="19.5" x14ac:dyDescent="0.2">
      <c r="A1101" s="40">
        <v>638000</v>
      </c>
      <c r="B1101" s="38" t="s">
        <v>120</v>
      </c>
      <c r="C1101" s="48">
        <f t="shared" ref="C1101" si="94">C1102</f>
        <v>2300000</v>
      </c>
    </row>
    <row r="1102" spans="1:3" s="4" customFormat="1" x14ac:dyDescent="0.2">
      <c r="A1102" s="30">
        <v>638100</v>
      </c>
      <c r="B1102" s="31" t="s">
        <v>181</v>
      </c>
      <c r="C1102" s="47">
        <v>2300000</v>
      </c>
    </row>
    <row r="1103" spans="1:3" s="4" customFormat="1" x14ac:dyDescent="0.2">
      <c r="A1103" s="53"/>
      <c r="B1103" s="43" t="s">
        <v>214</v>
      </c>
      <c r="C1103" s="52">
        <f>C1085+C1097+C1100+C1094</f>
        <v>89194700</v>
      </c>
    </row>
    <row r="1104" spans="1:3" s="4" customFormat="1" x14ac:dyDescent="0.2">
      <c r="A1104" s="15"/>
      <c r="B1104" s="16"/>
      <c r="C1104" s="17"/>
    </row>
    <row r="1105" spans="1:3" s="4" customFormat="1" x14ac:dyDescent="0.2">
      <c r="A1105" s="28"/>
      <c r="B1105" s="16"/>
      <c r="C1105" s="47"/>
    </row>
    <row r="1106" spans="1:3" s="4" customFormat="1" ht="19.5" x14ac:dyDescent="0.2">
      <c r="A1106" s="30" t="s">
        <v>560</v>
      </c>
      <c r="B1106" s="38"/>
      <c r="C1106" s="47"/>
    </row>
    <row r="1107" spans="1:3" s="4" customFormat="1" ht="19.5" x14ac:dyDescent="0.2">
      <c r="A1107" s="30" t="s">
        <v>225</v>
      </c>
      <c r="B1107" s="38"/>
      <c r="C1107" s="47"/>
    </row>
    <row r="1108" spans="1:3" s="4" customFormat="1" ht="19.5" x14ac:dyDescent="0.2">
      <c r="A1108" s="30" t="s">
        <v>318</v>
      </c>
      <c r="B1108" s="38"/>
      <c r="C1108" s="47"/>
    </row>
    <row r="1109" spans="1:3" s="4" customFormat="1" ht="19.5" x14ac:dyDescent="0.2">
      <c r="A1109" s="30" t="s">
        <v>507</v>
      </c>
      <c r="B1109" s="38"/>
      <c r="C1109" s="47"/>
    </row>
    <row r="1110" spans="1:3" s="4" customFormat="1" x14ac:dyDescent="0.2">
      <c r="A1110" s="30"/>
      <c r="B1110" s="32"/>
      <c r="C1110" s="17"/>
    </row>
    <row r="1111" spans="1:3" s="4" customFormat="1" ht="19.5" x14ac:dyDescent="0.2">
      <c r="A1111" s="40">
        <v>410000</v>
      </c>
      <c r="B1111" s="34" t="s">
        <v>83</v>
      </c>
      <c r="C1111" s="48">
        <f t="shared" ref="C1111" si="95">C1112+C1117+C1131</f>
        <v>1802700</v>
      </c>
    </row>
    <row r="1112" spans="1:3" s="4" customFormat="1" ht="19.5" x14ac:dyDescent="0.2">
      <c r="A1112" s="40">
        <v>411000</v>
      </c>
      <c r="B1112" s="34" t="s">
        <v>186</v>
      </c>
      <c r="C1112" s="48">
        <f>SUM(C1113:C1116)</f>
        <v>1527200</v>
      </c>
    </row>
    <row r="1113" spans="1:3" s="4" customFormat="1" x14ac:dyDescent="0.2">
      <c r="A1113" s="30">
        <v>411100</v>
      </c>
      <c r="B1113" s="31" t="s">
        <v>84</v>
      </c>
      <c r="C1113" s="47">
        <v>1470000</v>
      </c>
    </row>
    <row r="1114" spans="1:3" s="4" customFormat="1" x14ac:dyDescent="0.2">
      <c r="A1114" s="30">
        <v>411200</v>
      </c>
      <c r="B1114" s="31" t="s">
        <v>199</v>
      </c>
      <c r="C1114" s="47">
        <v>38000</v>
      </c>
    </row>
    <row r="1115" spans="1:3" s="4" customFormat="1" ht="37.5" x14ac:dyDescent="0.2">
      <c r="A1115" s="30">
        <v>411300</v>
      </c>
      <c r="B1115" s="31" t="s">
        <v>85</v>
      </c>
      <c r="C1115" s="47">
        <v>4200</v>
      </c>
    </row>
    <row r="1116" spans="1:3" s="4" customFormat="1" x14ac:dyDescent="0.2">
      <c r="A1116" s="30">
        <v>411400</v>
      </c>
      <c r="B1116" s="31" t="s">
        <v>86</v>
      </c>
      <c r="C1116" s="47">
        <v>15000</v>
      </c>
    </row>
    <row r="1117" spans="1:3" s="4" customFormat="1" ht="18.75" customHeight="1" x14ac:dyDescent="0.2">
      <c r="A1117" s="40">
        <v>412000</v>
      </c>
      <c r="B1117" s="38" t="s">
        <v>191</v>
      </c>
      <c r="C1117" s="48">
        <f t="shared" ref="C1117" si="96">SUM(C1118:C1130)</f>
        <v>272500</v>
      </c>
    </row>
    <row r="1118" spans="1:3" s="4" customFormat="1" x14ac:dyDescent="0.2">
      <c r="A1118" s="49">
        <v>412100</v>
      </c>
      <c r="B1118" s="31" t="s">
        <v>87</v>
      </c>
      <c r="C1118" s="47">
        <v>3000</v>
      </c>
    </row>
    <row r="1119" spans="1:3" s="4" customFormat="1" x14ac:dyDescent="0.2">
      <c r="A1119" s="30">
        <v>412200</v>
      </c>
      <c r="B1119" s="31" t="s">
        <v>200</v>
      </c>
      <c r="C1119" s="47">
        <v>70000</v>
      </c>
    </row>
    <row r="1120" spans="1:3" s="4" customFormat="1" x14ac:dyDescent="0.2">
      <c r="A1120" s="30">
        <v>412300</v>
      </c>
      <c r="B1120" s="31" t="s">
        <v>88</v>
      </c>
      <c r="C1120" s="47">
        <v>10000</v>
      </c>
    </row>
    <row r="1121" spans="1:3" s="4" customFormat="1" x14ac:dyDescent="0.2">
      <c r="A1121" s="30">
        <v>412400</v>
      </c>
      <c r="B1121" s="31" t="s">
        <v>89</v>
      </c>
      <c r="C1121" s="47">
        <v>0</v>
      </c>
    </row>
    <row r="1122" spans="1:3" s="4" customFormat="1" x14ac:dyDescent="0.2">
      <c r="A1122" s="30">
        <v>412400</v>
      </c>
      <c r="B1122" s="31" t="s">
        <v>477</v>
      </c>
      <c r="C1122" s="47">
        <v>10000</v>
      </c>
    </row>
    <row r="1123" spans="1:3" s="4" customFormat="1" x14ac:dyDescent="0.2">
      <c r="A1123" s="30">
        <v>412500</v>
      </c>
      <c r="B1123" s="31" t="s">
        <v>90</v>
      </c>
      <c r="C1123" s="47">
        <v>10000</v>
      </c>
    </row>
    <row r="1124" spans="1:3" s="4" customFormat="1" ht="18.75" customHeight="1" x14ac:dyDescent="0.2">
      <c r="A1124" s="30">
        <v>412600</v>
      </c>
      <c r="B1124" s="31" t="s">
        <v>201</v>
      </c>
      <c r="C1124" s="47">
        <v>9400</v>
      </c>
    </row>
    <row r="1125" spans="1:3" s="4" customFormat="1" x14ac:dyDescent="0.2">
      <c r="A1125" s="30">
        <v>412700</v>
      </c>
      <c r="B1125" s="31" t="s">
        <v>188</v>
      </c>
      <c r="C1125" s="47">
        <v>150000</v>
      </c>
    </row>
    <row r="1126" spans="1:3" s="4" customFormat="1" x14ac:dyDescent="0.2">
      <c r="A1126" s="30">
        <v>412900</v>
      </c>
      <c r="B1126" s="31" t="s">
        <v>277</v>
      </c>
      <c r="C1126" s="47">
        <v>2000</v>
      </c>
    </row>
    <row r="1127" spans="1:3" s="4" customFormat="1" x14ac:dyDescent="0.2">
      <c r="A1127" s="30">
        <v>412900</v>
      </c>
      <c r="B1127" s="31" t="s">
        <v>295</v>
      </c>
      <c r="C1127" s="47">
        <v>2500</v>
      </c>
    </row>
    <row r="1128" spans="1:3" s="4" customFormat="1" x14ac:dyDescent="0.2">
      <c r="A1128" s="30">
        <v>412900</v>
      </c>
      <c r="B1128" s="31" t="s">
        <v>296</v>
      </c>
      <c r="C1128" s="47">
        <v>1700</v>
      </c>
    </row>
    <row r="1129" spans="1:3" s="4" customFormat="1" x14ac:dyDescent="0.2">
      <c r="A1129" s="30">
        <v>412900</v>
      </c>
      <c r="B1129" s="31" t="s">
        <v>297</v>
      </c>
      <c r="C1129" s="47">
        <v>3000</v>
      </c>
    </row>
    <row r="1130" spans="1:3" s="4" customFormat="1" x14ac:dyDescent="0.2">
      <c r="A1130" s="30">
        <v>412900</v>
      </c>
      <c r="B1130" s="31" t="s">
        <v>279</v>
      </c>
      <c r="C1130" s="47">
        <v>900</v>
      </c>
    </row>
    <row r="1131" spans="1:3" s="50" customFormat="1" ht="39" x14ac:dyDescent="0.2">
      <c r="A1131" s="40">
        <v>418000</v>
      </c>
      <c r="B1131" s="38" t="s">
        <v>195</v>
      </c>
      <c r="C1131" s="48">
        <f>C1132</f>
        <v>3000</v>
      </c>
    </row>
    <row r="1132" spans="1:3" s="4" customFormat="1" x14ac:dyDescent="0.2">
      <c r="A1132" s="30">
        <v>418400</v>
      </c>
      <c r="B1132" s="31" t="s">
        <v>135</v>
      </c>
      <c r="C1132" s="47">
        <v>3000</v>
      </c>
    </row>
    <row r="1133" spans="1:3" s="4" customFormat="1" ht="19.5" x14ac:dyDescent="0.2">
      <c r="A1133" s="40">
        <v>510000</v>
      </c>
      <c r="B1133" s="38" t="s">
        <v>140</v>
      </c>
      <c r="C1133" s="48">
        <f>C1134+C1137</f>
        <v>9500</v>
      </c>
    </row>
    <row r="1134" spans="1:3" s="4" customFormat="1" ht="18.75" customHeight="1" x14ac:dyDescent="0.2">
      <c r="A1134" s="40">
        <v>511000</v>
      </c>
      <c r="B1134" s="38" t="s">
        <v>141</v>
      </c>
      <c r="C1134" s="48">
        <f>SUM(C1135:C1136)</f>
        <v>7000</v>
      </c>
    </row>
    <row r="1135" spans="1:3" s="4" customFormat="1" x14ac:dyDescent="0.2">
      <c r="A1135" s="30">
        <v>511200</v>
      </c>
      <c r="B1135" s="31" t="s">
        <v>143</v>
      </c>
      <c r="C1135" s="47">
        <v>2000</v>
      </c>
    </row>
    <row r="1136" spans="1:3" s="4" customFormat="1" x14ac:dyDescent="0.2">
      <c r="A1136" s="30">
        <v>511300</v>
      </c>
      <c r="B1136" s="31" t="s">
        <v>144</v>
      </c>
      <c r="C1136" s="47">
        <v>5000</v>
      </c>
    </row>
    <row r="1137" spans="1:3" s="4" customFormat="1" ht="19.5" x14ac:dyDescent="0.2">
      <c r="A1137" s="40">
        <v>516000</v>
      </c>
      <c r="B1137" s="38" t="s">
        <v>151</v>
      </c>
      <c r="C1137" s="48">
        <f t="shared" ref="C1137" si="97">C1138</f>
        <v>2500</v>
      </c>
    </row>
    <row r="1138" spans="1:3" s="4" customFormat="1" x14ac:dyDescent="0.2">
      <c r="A1138" s="30">
        <v>516100</v>
      </c>
      <c r="B1138" s="31" t="s">
        <v>151</v>
      </c>
      <c r="C1138" s="47">
        <v>2500</v>
      </c>
    </row>
    <row r="1139" spans="1:3" s="50" customFormat="1" ht="18.75" customHeight="1" x14ac:dyDescent="0.2">
      <c r="A1139" s="40">
        <v>630000</v>
      </c>
      <c r="B1139" s="38" t="s">
        <v>176</v>
      </c>
      <c r="C1139" s="48">
        <f>C1140+C1142</f>
        <v>20000</v>
      </c>
    </row>
    <row r="1140" spans="1:3" s="50" customFormat="1" ht="19.5" x14ac:dyDescent="0.2">
      <c r="A1140" s="40">
        <v>631000</v>
      </c>
      <c r="B1140" s="38" t="s">
        <v>119</v>
      </c>
      <c r="C1140" s="48">
        <f t="shared" ref="C1140" si="98">C1141</f>
        <v>0</v>
      </c>
    </row>
    <row r="1141" spans="1:3" s="4" customFormat="1" x14ac:dyDescent="0.2">
      <c r="A1141" s="30">
        <v>631900</v>
      </c>
      <c r="B1141" s="31" t="s">
        <v>312</v>
      </c>
      <c r="C1141" s="47">
        <v>0</v>
      </c>
    </row>
    <row r="1142" spans="1:3" s="4" customFormat="1" ht="19.5" x14ac:dyDescent="0.2">
      <c r="A1142" s="40">
        <v>638000</v>
      </c>
      <c r="B1142" s="38" t="s">
        <v>120</v>
      </c>
      <c r="C1142" s="48">
        <f>+C1143</f>
        <v>20000</v>
      </c>
    </row>
    <row r="1143" spans="1:3" s="4" customFormat="1" x14ac:dyDescent="0.2">
      <c r="A1143" s="30">
        <v>638100</v>
      </c>
      <c r="B1143" s="31" t="s">
        <v>181</v>
      </c>
      <c r="C1143" s="47">
        <v>20000</v>
      </c>
    </row>
    <row r="1144" spans="1:3" s="4" customFormat="1" x14ac:dyDescent="0.2">
      <c r="A1144" s="11"/>
      <c r="B1144" s="43" t="s">
        <v>214</v>
      </c>
      <c r="C1144" s="52">
        <f>C1111+C1133+C1139</f>
        <v>1832200</v>
      </c>
    </row>
    <row r="1145" spans="1:3" s="4" customFormat="1" x14ac:dyDescent="0.2">
      <c r="A1145" s="45"/>
      <c r="B1145" s="16"/>
      <c r="C1145" s="17"/>
    </row>
    <row r="1146" spans="1:3" s="4" customFormat="1" x14ac:dyDescent="0.2">
      <c r="A1146" s="28"/>
      <c r="B1146" s="16"/>
      <c r="C1146" s="47"/>
    </row>
    <row r="1147" spans="1:3" s="4" customFormat="1" ht="19.5" x14ac:dyDescent="0.2">
      <c r="A1147" s="30" t="s">
        <v>561</v>
      </c>
      <c r="B1147" s="38"/>
      <c r="C1147" s="47"/>
    </row>
    <row r="1148" spans="1:3" s="4" customFormat="1" ht="19.5" x14ac:dyDescent="0.2">
      <c r="A1148" s="30" t="s">
        <v>225</v>
      </c>
      <c r="B1148" s="38"/>
      <c r="C1148" s="47"/>
    </row>
    <row r="1149" spans="1:3" s="4" customFormat="1" ht="19.5" x14ac:dyDescent="0.2">
      <c r="A1149" s="30" t="s">
        <v>339</v>
      </c>
      <c r="B1149" s="38"/>
      <c r="C1149" s="47"/>
    </row>
    <row r="1150" spans="1:3" s="4" customFormat="1" ht="19.5" x14ac:dyDescent="0.2">
      <c r="A1150" s="30" t="s">
        <v>562</v>
      </c>
      <c r="B1150" s="38"/>
      <c r="C1150" s="47"/>
    </row>
    <row r="1151" spans="1:3" s="4" customFormat="1" x14ac:dyDescent="0.2">
      <c r="A1151" s="30"/>
      <c r="B1151" s="32"/>
      <c r="C1151" s="17"/>
    </row>
    <row r="1152" spans="1:3" s="4" customFormat="1" ht="19.5" x14ac:dyDescent="0.2">
      <c r="A1152" s="40">
        <v>410000</v>
      </c>
      <c r="B1152" s="34" t="s">
        <v>83</v>
      </c>
      <c r="C1152" s="48">
        <f>C1153+C1158</f>
        <v>13673900</v>
      </c>
    </row>
    <row r="1153" spans="1:3" s="4" customFormat="1" ht="19.5" x14ac:dyDescent="0.2">
      <c r="A1153" s="40">
        <v>411000</v>
      </c>
      <c r="B1153" s="34" t="s">
        <v>186</v>
      </c>
      <c r="C1153" s="48">
        <f>SUM(C1154:C1157)</f>
        <v>13345000</v>
      </c>
    </row>
    <row r="1154" spans="1:3" s="4" customFormat="1" x14ac:dyDescent="0.2">
      <c r="A1154" s="30">
        <v>411100</v>
      </c>
      <c r="B1154" s="31" t="s">
        <v>84</v>
      </c>
      <c r="C1154" s="47">
        <v>12790000</v>
      </c>
    </row>
    <row r="1155" spans="1:3" s="4" customFormat="1" x14ac:dyDescent="0.2">
      <c r="A1155" s="30">
        <v>411200</v>
      </c>
      <c r="B1155" s="31" t="s">
        <v>199</v>
      </c>
      <c r="C1155" s="47">
        <v>240000</v>
      </c>
    </row>
    <row r="1156" spans="1:3" s="4" customFormat="1" ht="37.5" x14ac:dyDescent="0.2">
      <c r="A1156" s="30">
        <v>411300</v>
      </c>
      <c r="B1156" s="31" t="s">
        <v>85</v>
      </c>
      <c r="C1156" s="47">
        <v>235000</v>
      </c>
    </row>
    <row r="1157" spans="1:3" s="4" customFormat="1" x14ac:dyDescent="0.2">
      <c r="A1157" s="30">
        <v>411400</v>
      </c>
      <c r="B1157" s="31" t="s">
        <v>86</v>
      </c>
      <c r="C1157" s="47">
        <v>80000</v>
      </c>
    </row>
    <row r="1158" spans="1:3" s="4" customFormat="1" ht="19.5" x14ac:dyDescent="0.2">
      <c r="A1158" s="40">
        <v>412000</v>
      </c>
      <c r="B1158" s="38" t="s">
        <v>191</v>
      </c>
      <c r="C1158" s="48">
        <f>SUM(C1159:C1165)</f>
        <v>328900</v>
      </c>
    </row>
    <row r="1159" spans="1:3" s="4" customFormat="1" x14ac:dyDescent="0.2">
      <c r="A1159" s="30">
        <v>412100</v>
      </c>
      <c r="B1159" s="31" t="s">
        <v>87</v>
      </c>
      <c r="C1159" s="47">
        <v>9100</v>
      </c>
    </row>
    <row r="1160" spans="1:3" s="4" customFormat="1" x14ac:dyDescent="0.2">
      <c r="A1160" s="30">
        <v>412200</v>
      </c>
      <c r="B1160" s="31" t="s">
        <v>200</v>
      </c>
      <c r="C1160" s="47">
        <v>260000</v>
      </c>
    </row>
    <row r="1161" spans="1:3" s="4" customFormat="1" x14ac:dyDescent="0.2">
      <c r="A1161" s="30">
        <v>412300</v>
      </c>
      <c r="B1161" s="31" t="s">
        <v>88</v>
      </c>
      <c r="C1161" s="47">
        <v>12300</v>
      </c>
    </row>
    <row r="1162" spans="1:3" s="4" customFormat="1" x14ac:dyDescent="0.2">
      <c r="A1162" s="30">
        <v>412400</v>
      </c>
      <c r="B1162" s="31" t="s">
        <v>89</v>
      </c>
      <c r="C1162" s="47">
        <v>400</v>
      </c>
    </row>
    <row r="1163" spans="1:3" s="4" customFormat="1" x14ac:dyDescent="0.2">
      <c r="A1163" s="30">
        <v>412500</v>
      </c>
      <c r="B1163" s="31" t="s">
        <v>90</v>
      </c>
      <c r="C1163" s="47">
        <v>4100</v>
      </c>
    </row>
    <row r="1164" spans="1:3" s="4" customFormat="1" x14ac:dyDescent="0.2">
      <c r="A1164" s="30">
        <v>412900</v>
      </c>
      <c r="B1164" s="39" t="s">
        <v>277</v>
      </c>
      <c r="C1164" s="47">
        <v>25000</v>
      </c>
    </row>
    <row r="1165" spans="1:3" s="4" customFormat="1" x14ac:dyDescent="0.2">
      <c r="A1165" s="30">
        <v>412900</v>
      </c>
      <c r="B1165" s="39" t="s">
        <v>297</v>
      </c>
      <c r="C1165" s="47">
        <v>18000</v>
      </c>
    </row>
    <row r="1166" spans="1:3" s="50" customFormat="1" ht="19.5" x14ac:dyDescent="0.2">
      <c r="A1166" s="40">
        <v>630000</v>
      </c>
      <c r="B1166" s="38" t="s">
        <v>176</v>
      </c>
      <c r="C1166" s="48">
        <f>C1167</f>
        <v>240000</v>
      </c>
    </row>
    <row r="1167" spans="1:3" s="50" customFormat="1" ht="19.5" x14ac:dyDescent="0.2">
      <c r="A1167" s="40">
        <v>638000</v>
      </c>
      <c r="B1167" s="38" t="s">
        <v>120</v>
      </c>
      <c r="C1167" s="48">
        <f t="shared" ref="C1167" si="99">C1168</f>
        <v>240000</v>
      </c>
    </row>
    <row r="1168" spans="1:3" s="4" customFormat="1" x14ac:dyDescent="0.2">
      <c r="A1168" s="30">
        <v>638100</v>
      </c>
      <c r="B1168" s="31" t="s">
        <v>181</v>
      </c>
      <c r="C1168" s="47">
        <v>240000</v>
      </c>
    </row>
    <row r="1169" spans="1:3" s="4" customFormat="1" x14ac:dyDescent="0.2">
      <c r="A1169" s="53"/>
      <c r="B1169" s="43" t="s">
        <v>214</v>
      </c>
      <c r="C1169" s="52">
        <f>C1152+C1166</f>
        <v>13913900</v>
      </c>
    </row>
    <row r="1170" spans="1:3" s="4" customFormat="1" x14ac:dyDescent="0.2">
      <c r="A1170" s="45"/>
      <c r="B1170" s="31"/>
      <c r="C1170" s="47"/>
    </row>
    <row r="1171" spans="1:3" s="4" customFormat="1" x14ac:dyDescent="0.2">
      <c r="A1171" s="28"/>
      <c r="B1171" s="16"/>
      <c r="C1171" s="47"/>
    </row>
    <row r="1172" spans="1:3" s="4" customFormat="1" ht="19.5" x14ac:dyDescent="0.2">
      <c r="A1172" s="30" t="s">
        <v>563</v>
      </c>
      <c r="B1172" s="38"/>
      <c r="C1172" s="47"/>
    </row>
    <row r="1173" spans="1:3" s="4" customFormat="1" ht="19.5" x14ac:dyDescent="0.2">
      <c r="A1173" s="30" t="s">
        <v>225</v>
      </c>
      <c r="B1173" s="38"/>
      <c r="C1173" s="47"/>
    </row>
    <row r="1174" spans="1:3" s="4" customFormat="1" ht="19.5" x14ac:dyDescent="0.2">
      <c r="A1174" s="30" t="s">
        <v>319</v>
      </c>
      <c r="B1174" s="38"/>
      <c r="C1174" s="47"/>
    </row>
    <row r="1175" spans="1:3" s="4" customFormat="1" ht="19.5" x14ac:dyDescent="0.2">
      <c r="A1175" s="30" t="s">
        <v>507</v>
      </c>
      <c r="B1175" s="38"/>
      <c r="C1175" s="47"/>
    </row>
    <row r="1176" spans="1:3" s="4" customFormat="1" x14ac:dyDescent="0.2">
      <c r="A1176" s="30"/>
      <c r="B1176" s="32"/>
      <c r="C1176" s="17"/>
    </row>
    <row r="1177" spans="1:3" s="4" customFormat="1" ht="19.5" x14ac:dyDescent="0.2">
      <c r="A1177" s="40">
        <v>410000</v>
      </c>
      <c r="B1177" s="34" t="s">
        <v>83</v>
      </c>
      <c r="C1177" s="48">
        <f>C1178+C1183</f>
        <v>827100</v>
      </c>
    </row>
    <row r="1178" spans="1:3" s="4" customFormat="1" ht="19.5" x14ac:dyDescent="0.2">
      <c r="A1178" s="40">
        <v>411000</v>
      </c>
      <c r="B1178" s="34" t="s">
        <v>186</v>
      </c>
      <c r="C1178" s="48">
        <f>SUM(C1179:C1182)</f>
        <v>820000</v>
      </c>
    </row>
    <row r="1179" spans="1:3" s="4" customFormat="1" x14ac:dyDescent="0.2">
      <c r="A1179" s="30">
        <v>411100</v>
      </c>
      <c r="B1179" s="31" t="s">
        <v>84</v>
      </c>
      <c r="C1179" s="47">
        <v>793000</v>
      </c>
    </row>
    <row r="1180" spans="1:3" s="4" customFormat="1" x14ac:dyDescent="0.2">
      <c r="A1180" s="30">
        <v>411200</v>
      </c>
      <c r="B1180" s="31" t="s">
        <v>199</v>
      </c>
      <c r="C1180" s="47">
        <v>13400</v>
      </c>
    </row>
    <row r="1181" spans="1:3" s="4" customFormat="1" ht="37.5" x14ac:dyDescent="0.2">
      <c r="A1181" s="30">
        <v>411300</v>
      </c>
      <c r="B1181" s="31" t="s">
        <v>85</v>
      </c>
      <c r="C1181" s="47">
        <v>3000</v>
      </c>
    </row>
    <row r="1182" spans="1:3" s="4" customFormat="1" x14ac:dyDescent="0.2">
      <c r="A1182" s="30">
        <v>411400</v>
      </c>
      <c r="B1182" s="31" t="s">
        <v>86</v>
      </c>
      <c r="C1182" s="47">
        <v>10600</v>
      </c>
    </row>
    <row r="1183" spans="1:3" s="4" customFormat="1" ht="19.5" x14ac:dyDescent="0.2">
      <c r="A1183" s="40">
        <v>412000</v>
      </c>
      <c r="B1183" s="38" t="s">
        <v>191</v>
      </c>
      <c r="C1183" s="48">
        <f>SUM(C1184:C1186)</f>
        <v>7100</v>
      </c>
    </row>
    <row r="1184" spans="1:3" s="4" customFormat="1" x14ac:dyDescent="0.2">
      <c r="A1184" s="30">
        <v>412200</v>
      </c>
      <c r="B1184" s="31" t="s">
        <v>200</v>
      </c>
      <c r="C1184" s="47">
        <v>4500</v>
      </c>
    </row>
    <row r="1185" spans="1:3" s="4" customFormat="1" x14ac:dyDescent="0.2">
      <c r="A1185" s="30">
        <v>412700</v>
      </c>
      <c r="B1185" s="31" t="s">
        <v>188</v>
      </c>
      <c r="C1185" s="47">
        <v>1100</v>
      </c>
    </row>
    <row r="1186" spans="1:3" s="4" customFormat="1" x14ac:dyDescent="0.2">
      <c r="A1186" s="30">
        <v>412900</v>
      </c>
      <c r="B1186" s="39" t="s">
        <v>297</v>
      </c>
      <c r="C1186" s="47">
        <v>1500</v>
      </c>
    </row>
    <row r="1187" spans="1:3" s="4" customFormat="1" x14ac:dyDescent="0.2">
      <c r="A1187" s="53"/>
      <c r="B1187" s="43" t="s">
        <v>214</v>
      </c>
      <c r="C1187" s="52">
        <f>C1177</f>
        <v>827100</v>
      </c>
    </row>
    <row r="1188" spans="1:3" s="4" customFormat="1" x14ac:dyDescent="0.2">
      <c r="A1188" s="45"/>
      <c r="B1188" s="31"/>
      <c r="C1188" s="47"/>
    </row>
    <row r="1189" spans="1:3" s="4" customFormat="1" x14ac:dyDescent="0.2">
      <c r="A1189" s="28"/>
      <c r="B1189" s="16"/>
      <c r="C1189" s="47"/>
    </row>
    <row r="1190" spans="1:3" s="4" customFormat="1" ht="19.5" x14ac:dyDescent="0.2">
      <c r="A1190" s="30" t="s">
        <v>564</v>
      </c>
      <c r="B1190" s="38"/>
      <c r="C1190" s="47"/>
    </row>
    <row r="1191" spans="1:3" s="4" customFormat="1" ht="19.5" x14ac:dyDescent="0.2">
      <c r="A1191" s="30" t="s">
        <v>225</v>
      </c>
      <c r="B1191" s="38"/>
      <c r="C1191" s="47"/>
    </row>
    <row r="1192" spans="1:3" s="4" customFormat="1" ht="19.5" x14ac:dyDescent="0.2">
      <c r="A1192" s="30" t="s">
        <v>320</v>
      </c>
      <c r="B1192" s="38"/>
      <c r="C1192" s="47"/>
    </row>
    <row r="1193" spans="1:3" s="4" customFormat="1" ht="19.5" x14ac:dyDescent="0.2">
      <c r="A1193" s="30" t="s">
        <v>507</v>
      </c>
      <c r="B1193" s="38"/>
      <c r="C1193" s="47"/>
    </row>
    <row r="1194" spans="1:3" s="4" customFormat="1" x14ac:dyDescent="0.2">
      <c r="A1194" s="30"/>
      <c r="B1194" s="32"/>
      <c r="C1194" s="17"/>
    </row>
    <row r="1195" spans="1:3" s="4" customFormat="1" ht="18.75" customHeight="1" x14ac:dyDescent="0.2">
      <c r="A1195" s="40">
        <v>410000</v>
      </c>
      <c r="B1195" s="34" t="s">
        <v>83</v>
      </c>
      <c r="C1195" s="48">
        <f>C1196+C1201</f>
        <v>852300</v>
      </c>
    </row>
    <row r="1196" spans="1:3" s="4" customFormat="1" ht="19.5" x14ac:dyDescent="0.2">
      <c r="A1196" s="40">
        <v>411000</v>
      </c>
      <c r="B1196" s="34" t="s">
        <v>186</v>
      </c>
      <c r="C1196" s="48">
        <f>SUM(C1197:C1200)</f>
        <v>803500</v>
      </c>
    </row>
    <row r="1197" spans="1:3" s="4" customFormat="1" x14ac:dyDescent="0.2">
      <c r="A1197" s="30">
        <v>411100</v>
      </c>
      <c r="B1197" s="31" t="s">
        <v>84</v>
      </c>
      <c r="C1197" s="47">
        <v>780000</v>
      </c>
    </row>
    <row r="1198" spans="1:3" s="4" customFormat="1" x14ac:dyDescent="0.2">
      <c r="A1198" s="30">
        <v>411200</v>
      </c>
      <c r="B1198" s="31" t="s">
        <v>199</v>
      </c>
      <c r="C1198" s="47">
        <v>17900</v>
      </c>
    </row>
    <row r="1199" spans="1:3" s="4" customFormat="1" ht="37.5" x14ac:dyDescent="0.2">
      <c r="A1199" s="30">
        <v>411300</v>
      </c>
      <c r="B1199" s="31" t="s">
        <v>85</v>
      </c>
      <c r="C1199" s="47">
        <v>3100</v>
      </c>
    </row>
    <row r="1200" spans="1:3" s="4" customFormat="1" x14ac:dyDescent="0.2">
      <c r="A1200" s="30">
        <v>411400</v>
      </c>
      <c r="B1200" s="31" t="s">
        <v>86</v>
      </c>
      <c r="C1200" s="47">
        <v>2500</v>
      </c>
    </row>
    <row r="1201" spans="1:3" s="4" customFormat="1" ht="19.5" x14ac:dyDescent="0.2">
      <c r="A1201" s="40">
        <v>412000</v>
      </c>
      <c r="B1201" s="38" t="s">
        <v>191</v>
      </c>
      <c r="C1201" s="48">
        <f>SUM(C1202:C1211)</f>
        <v>48800</v>
      </c>
    </row>
    <row r="1202" spans="1:3" s="4" customFormat="1" ht="18.75" customHeight="1" x14ac:dyDescent="0.2">
      <c r="A1202" s="49">
        <v>412100</v>
      </c>
      <c r="B1202" s="31" t="s">
        <v>87</v>
      </c>
      <c r="C1202" s="47">
        <v>800</v>
      </c>
    </row>
    <row r="1203" spans="1:3" s="4" customFormat="1" x14ac:dyDescent="0.2">
      <c r="A1203" s="30">
        <v>412200</v>
      </c>
      <c r="B1203" s="31" t="s">
        <v>200</v>
      </c>
      <c r="C1203" s="47">
        <v>32000</v>
      </c>
    </row>
    <row r="1204" spans="1:3" s="4" customFormat="1" x14ac:dyDescent="0.2">
      <c r="A1204" s="30">
        <v>412300</v>
      </c>
      <c r="B1204" s="31" t="s">
        <v>88</v>
      </c>
      <c r="C1204" s="47">
        <v>5100</v>
      </c>
    </row>
    <row r="1205" spans="1:3" s="4" customFormat="1" x14ac:dyDescent="0.2">
      <c r="A1205" s="30">
        <v>412500</v>
      </c>
      <c r="B1205" s="31" t="s">
        <v>90</v>
      </c>
      <c r="C1205" s="47">
        <v>1700</v>
      </c>
    </row>
    <row r="1206" spans="1:3" s="4" customFormat="1" x14ac:dyDescent="0.2">
      <c r="A1206" s="30">
        <v>412600</v>
      </c>
      <c r="B1206" s="31" t="s">
        <v>201</v>
      </c>
      <c r="C1206" s="47">
        <v>1400</v>
      </c>
    </row>
    <row r="1207" spans="1:3" s="4" customFormat="1" x14ac:dyDescent="0.2">
      <c r="A1207" s="30">
        <v>412700</v>
      </c>
      <c r="B1207" s="31" t="s">
        <v>188</v>
      </c>
      <c r="C1207" s="47">
        <v>3000</v>
      </c>
    </row>
    <row r="1208" spans="1:3" s="4" customFormat="1" x14ac:dyDescent="0.2">
      <c r="A1208" s="30">
        <v>412900</v>
      </c>
      <c r="B1208" s="31" t="s">
        <v>277</v>
      </c>
      <c r="C1208" s="47">
        <v>2400</v>
      </c>
    </row>
    <row r="1209" spans="1:3" s="4" customFormat="1" x14ac:dyDescent="0.2">
      <c r="A1209" s="30">
        <v>412900</v>
      </c>
      <c r="B1209" s="39" t="s">
        <v>295</v>
      </c>
      <c r="C1209" s="47">
        <v>600</v>
      </c>
    </row>
    <row r="1210" spans="1:3" s="4" customFormat="1" x14ac:dyDescent="0.2">
      <c r="A1210" s="30">
        <v>412900</v>
      </c>
      <c r="B1210" s="39" t="s">
        <v>296</v>
      </c>
      <c r="C1210" s="47">
        <v>400</v>
      </c>
    </row>
    <row r="1211" spans="1:3" s="4" customFormat="1" x14ac:dyDescent="0.2">
      <c r="A1211" s="30">
        <v>412900</v>
      </c>
      <c r="B1211" s="39" t="s">
        <v>297</v>
      </c>
      <c r="C1211" s="47">
        <v>1400</v>
      </c>
    </row>
    <row r="1212" spans="1:3" s="4" customFormat="1" x14ac:dyDescent="0.2">
      <c r="A1212" s="53"/>
      <c r="B1212" s="43" t="s">
        <v>214</v>
      </c>
      <c r="C1212" s="52">
        <f>C1195</f>
        <v>852300</v>
      </c>
    </row>
    <row r="1213" spans="1:3" s="4" customFormat="1" x14ac:dyDescent="0.2">
      <c r="A1213" s="15"/>
      <c r="B1213" s="67"/>
      <c r="C1213" s="17"/>
    </row>
    <row r="1214" spans="1:3" s="4" customFormat="1" x14ac:dyDescent="0.2">
      <c r="A1214" s="28"/>
      <c r="B1214" s="16"/>
      <c r="C1214" s="47"/>
    </row>
    <row r="1215" spans="1:3" s="4" customFormat="1" ht="19.5" x14ac:dyDescent="0.2">
      <c r="A1215" s="30" t="s">
        <v>565</v>
      </c>
      <c r="B1215" s="38"/>
      <c r="C1215" s="47"/>
    </row>
    <row r="1216" spans="1:3" s="4" customFormat="1" ht="19.5" x14ac:dyDescent="0.2">
      <c r="A1216" s="30" t="s">
        <v>225</v>
      </c>
      <c r="B1216" s="38"/>
      <c r="C1216" s="47"/>
    </row>
    <row r="1217" spans="1:3" s="4" customFormat="1" ht="19.5" x14ac:dyDescent="0.2">
      <c r="A1217" s="30" t="s">
        <v>322</v>
      </c>
      <c r="B1217" s="38"/>
      <c r="C1217" s="47"/>
    </row>
    <row r="1218" spans="1:3" s="4" customFormat="1" ht="19.5" x14ac:dyDescent="0.2">
      <c r="A1218" s="30" t="s">
        <v>507</v>
      </c>
      <c r="B1218" s="38"/>
      <c r="C1218" s="47"/>
    </row>
    <row r="1219" spans="1:3" s="4" customFormat="1" x14ac:dyDescent="0.2">
      <c r="A1219" s="30"/>
      <c r="B1219" s="32"/>
      <c r="C1219" s="17"/>
    </row>
    <row r="1220" spans="1:3" s="4" customFormat="1" ht="18.75" customHeight="1" x14ac:dyDescent="0.2">
      <c r="A1220" s="40">
        <v>410000</v>
      </c>
      <c r="B1220" s="34" t="s">
        <v>83</v>
      </c>
      <c r="C1220" s="48">
        <f>C1221+C1226+C1238</f>
        <v>599600</v>
      </c>
    </row>
    <row r="1221" spans="1:3" s="4" customFormat="1" ht="19.5" x14ac:dyDescent="0.2">
      <c r="A1221" s="40">
        <v>411000</v>
      </c>
      <c r="B1221" s="34" t="s">
        <v>186</v>
      </c>
      <c r="C1221" s="48">
        <f>SUM(C1222:C1225)</f>
        <v>272200</v>
      </c>
    </row>
    <row r="1222" spans="1:3" s="4" customFormat="1" x14ac:dyDescent="0.2">
      <c r="A1222" s="30">
        <v>411100</v>
      </c>
      <c r="B1222" s="31" t="s">
        <v>84</v>
      </c>
      <c r="C1222" s="47">
        <v>251000</v>
      </c>
    </row>
    <row r="1223" spans="1:3" s="4" customFormat="1" x14ac:dyDescent="0.2">
      <c r="A1223" s="30">
        <v>411200</v>
      </c>
      <c r="B1223" s="31" t="s">
        <v>199</v>
      </c>
      <c r="C1223" s="47">
        <v>6200</v>
      </c>
    </row>
    <row r="1224" spans="1:3" s="4" customFormat="1" ht="37.5" x14ac:dyDescent="0.2">
      <c r="A1224" s="30">
        <v>411300</v>
      </c>
      <c r="B1224" s="31" t="s">
        <v>85</v>
      </c>
      <c r="C1224" s="47">
        <v>5000</v>
      </c>
    </row>
    <row r="1225" spans="1:3" s="4" customFormat="1" x14ac:dyDescent="0.2">
      <c r="A1225" s="30">
        <v>411400</v>
      </c>
      <c r="B1225" s="31" t="s">
        <v>86</v>
      </c>
      <c r="C1225" s="47">
        <v>10000</v>
      </c>
    </row>
    <row r="1226" spans="1:3" s="4" customFormat="1" ht="19.5" x14ac:dyDescent="0.2">
      <c r="A1226" s="40">
        <v>412000</v>
      </c>
      <c r="B1226" s="38" t="s">
        <v>191</v>
      </c>
      <c r="C1226" s="48">
        <f>SUM(C1227:C1237)</f>
        <v>27400</v>
      </c>
    </row>
    <row r="1227" spans="1:3" s="4" customFormat="1" ht="37.5" customHeight="1" x14ac:dyDescent="0.2">
      <c r="A1227" s="30">
        <v>412200</v>
      </c>
      <c r="B1227" s="31" t="s">
        <v>200</v>
      </c>
      <c r="C1227" s="47">
        <v>8500</v>
      </c>
    </row>
    <row r="1228" spans="1:3" s="4" customFormat="1" x14ac:dyDescent="0.2">
      <c r="A1228" s="30">
        <v>412300</v>
      </c>
      <c r="B1228" s="31" t="s">
        <v>88</v>
      </c>
      <c r="C1228" s="47">
        <v>2500</v>
      </c>
    </row>
    <row r="1229" spans="1:3" s="4" customFormat="1" x14ac:dyDescent="0.2">
      <c r="A1229" s="30">
        <v>412400</v>
      </c>
      <c r="B1229" s="31" t="s">
        <v>89</v>
      </c>
      <c r="C1229" s="47">
        <v>0</v>
      </c>
    </row>
    <row r="1230" spans="1:3" s="4" customFormat="1" x14ac:dyDescent="0.2">
      <c r="A1230" s="30">
        <v>412500</v>
      </c>
      <c r="B1230" s="31" t="s">
        <v>90</v>
      </c>
      <c r="C1230" s="47">
        <v>1400</v>
      </c>
    </row>
    <row r="1231" spans="1:3" s="4" customFormat="1" x14ac:dyDescent="0.2">
      <c r="A1231" s="30">
        <v>412600</v>
      </c>
      <c r="B1231" s="31" t="s">
        <v>201</v>
      </c>
      <c r="C1231" s="47">
        <v>8000</v>
      </c>
    </row>
    <row r="1232" spans="1:3" s="4" customFormat="1" x14ac:dyDescent="0.2">
      <c r="A1232" s="30">
        <v>412700</v>
      </c>
      <c r="B1232" s="31" t="s">
        <v>188</v>
      </c>
      <c r="C1232" s="47">
        <v>4000</v>
      </c>
    </row>
    <row r="1233" spans="1:3" s="4" customFormat="1" x14ac:dyDescent="0.2">
      <c r="A1233" s="30">
        <v>412900</v>
      </c>
      <c r="B1233" s="39" t="s">
        <v>508</v>
      </c>
      <c r="C1233" s="47">
        <v>0</v>
      </c>
    </row>
    <row r="1234" spans="1:3" s="4" customFormat="1" x14ac:dyDescent="0.2">
      <c r="A1234" s="30">
        <v>412900</v>
      </c>
      <c r="B1234" s="39" t="s">
        <v>295</v>
      </c>
      <c r="C1234" s="47">
        <v>1000</v>
      </c>
    </row>
    <row r="1235" spans="1:3" s="4" customFormat="1" x14ac:dyDescent="0.2">
      <c r="A1235" s="30">
        <v>412900</v>
      </c>
      <c r="B1235" s="39" t="s">
        <v>296</v>
      </c>
      <c r="C1235" s="47">
        <v>1500</v>
      </c>
    </row>
    <row r="1236" spans="1:3" s="4" customFormat="1" x14ac:dyDescent="0.2">
      <c r="A1236" s="30">
        <v>412900</v>
      </c>
      <c r="B1236" s="39" t="s">
        <v>297</v>
      </c>
      <c r="C1236" s="47">
        <v>500</v>
      </c>
    </row>
    <row r="1237" spans="1:3" s="4" customFormat="1" x14ac:dyDescent="0.2">
      <c r="A1237" s="30">
        <v>412900</v>
      </c>
      <c r="B1237" s="31" t="s">
        <v>279</v>
      </c>
      <c r="C1237" s="47">
        <v>0</v>
      </c>
    </row>
    <row r="1238" spans="1:3" s="51" customFormat="1" ht="18.75" customHeight="1" x14ac:dyDescent="0.2">
      <c r="A1238" s="40">
        <v>415000</v>
      </c>
      <c r="B1238" s="38" t="s">
        <v>48</v>
      </c>
      <c r="C1238" s="48">
        <f t="shared" ref="C1238" si="100">C1240+C1239</f>
        <v>300000</v>
      </c>
    </row>
    <row r="1239" spans="1:3" s="4" customFormat="1" ht="18.75" customHeight="1" x14ac:dyDescent="0.2">
      <c r="A1239" s="49">
        <v>415100</v>
      </c>
      <c r="B1239" s="31" t="s">
        <v>243</v>
      </c>
      <c r="C1239" s="47">
        <v>0</v>
      </c>
    </row>
    <row r="1240" spans="1:3" s="4" customFormat="1" x14ac:dyDescent="0.2">
      <c r="A1240" s="49">
        <v>415200</v>
      </c>
      <c r="B1240" s="31" t="s">
        <v>474</v>
      </c>
      <c r="C1240" s="47">
        <v>300000</v>
      </c>
    </row>
    <row r="1241" spans="1:3" s="51" customFormat="1" ht="19.5" x14ac:dyDescent="0.2">
      <c r="A1241" s="40">
        <v>480000</v>
      </c>
      <c r="B1241" s="38" t="s">
        <v>136</v>
      </c>
      <c r="C1241" s="48">
        <f t="shared" ref="C1241:C1242" si="101">C1242</f>
        <v>900000</v>
      </c>
    </row>
    <row r="1242" spans="1:3" s="51" customFormat="1" ht="19.5" x14ac:dyDescent="0.2">
      <c r="A1242" s="40">
        <v>488000</v>
      </c>
      <c r="B1242" s="38" t="s">
        <v>99</v>
      </c>
      <c r="C1242" s="48">
        <f t="shared" si="101"/>
        <v>900000</v>
      </c>
    </row>
    <row r="1243" spans="1:3" s="4" customFormat="1" x14ac:dyDescent="0.2">
      <c r="A1243" s="30">
        <v>488100</v>
      </c>
      <c r="B1243" s="31" t="s">
        <v>478</v>
      </c>
      <c r="C1243" s="47">
        <v>900000</v>
      </c>
    </row>
    <row r="1244" spans="1:3" s="50" customFormat="1" ht="19.5" x14ac:dyDescent="0.2">
      <c r="A1244" s="40">
        <v>510000</v>
      </c>
      <c r="B1244" s="38" t="s">
        <v>140</v>
      </c>
      <c r="C1244" s="48">
        <f t="shared" ref="C1244" si="102">C1245+C1247</f>
        <v>1500</v>
      </c>
    </row>
    <row r="1245" spans="1:3" s="50" customFormat="1" ht="19.5" x14ac:dyDescent="0.2">
      <c r="A1245" s="40">
        <v>511000</v>
      </c>
      <c r="B1245" s="38" t="s">
        <v>141</v>
      </c>
      <c r="C1245" s="48">
        <f t="shared" ref="C1245" si="103">C1246</f>
        <v>1500</v>
      </c>
    </row>
    <row r="1246" spans="1:3" s="4" customFormat="1" ht="18.75" customHeight="1" x14ac:dyDescent="0.2">
      <c r="A1246" s="30">
        <v>511300</v>
      </c>
      <c r="B1246" s="31" t="s">
        <v>144</v>
      </c>
      <c r="C1246" s="47">
        <v>1500</v>
      </c>
    </row>
    <row r="1247" spans="1:3" s="50" customFormat="1" ht="19.5" x14ac:dyDescent="0.2">
      <c r="A1247" s="40">
        <v>513000</v>
      </c>
      <c r="B1247" s="38" t="s">
        <v>149</v>
      </c>
      <c r="C1247" s="48">
        <f t="shared" ref="C1247" si="104">C1248</f>
        <v>0</v>
      </c>
    </row>
    <row r="1248" spans="1:3" s="4" customFormat="1" x14ac:dyDescent="0.2">
      <c r="A1248" s="30">
        <v>513700</v>
      </c>
      <c r="B1248" s="31" t="s">
        <v>150</v>
      </c>
      <c r="C1248" s="47">
        <v>0</v>
      </c>
    </row>
    <row r="1249" spans="1:3" s="4" customFormat="1" x14ac:dyDescent="0.2">
      <c r="A1249" s="53"/>
      <c r="B1249" s="43" t="s">
        <v>214</v>
      </c>
      <c r="C1249" s="52">
        <f>C1220+C1241+C1244</f>
        <v>1501100</v>
      </c>
    </row>
    <row r="1250" spans="1:3" s="4" customFormat="1" x14ac:dyDescent="0.2">
      <c r="A1250" s="45"/>
      <c r="B1250" s="31"/>
      <c r="C1250" s="47"/>
    </row>
    <row r="1251" spans="1:3" s="4" customFormat="1" x14ac:dyDescent="0.2">
      <c r="A1251" s="28"/>
      <c r="B1251" s="16"/>
      <c r="C1251" s="47"/>
    </row>
    <row r="1252" spans="1:3" s="4" customFormat="1" ht="19.5" x14ac:dyDescent="0.2">
      <c r="A1252" s="30" t="s">
        <v>566</v>
      </c>
      <c r="B1252" s="38"/>
      <c r="C1252" s="47"/>
    </row>
    <row r="1253" spans="1:3" s="4" customFormat="1" ht="19.5" x14ac:dyDescent="0.2">
      <c r="A1253" s="30" t="s">
        <v>225</v>
      </c>
      <c r="B1253" s="38"/>
      <c r="C1253" s="47"/>
    </row>
    <row r="1254" spans="1:3" s="4" customFormat="1" ht="19.5" x14ac:dyDescent="0.2">
      <c r="A1254" s="30" t="s">
        <v>340</v>
      </c>
      <c r="B1254" s="38"/>
      <c r="C1254" s="47"/>
    </row>
    <row r="1255" spans="1:3" s="4" customFormat="1" ht="19.5" x14ac:dyDescent="0.2">
      <c r="A1255" s="30" t="s">
        <v>567</v>
      </c>
      <c r="B1255" s="38"/>
      <c r="C1255" s="47"/>
    </row>
    <row r="1256" spans="1:3" s="4" customFormat="1" x14ac:dyDescent="0.2">
      <c r="A1256" s="30"/>
      <c r="B1256" s="32"/>
      <c r="C1256" s="17"/>
    </row>
    <row r="1257" spans="1:3" s="4" customFormat="1" ht="19.5" x14ac:dyDescent="0.2">
      <c r="A1257" s="40">
        <v>410000</v>
      </c>
      <c r="B1257" s="34" t="s">
        <v>83</v>
      </c>
      <c r="C1257" s="48">
        <f>C1258+C1263</f>
        <v>1571800</v>
      </c>
    </row>
    <row r="1258" spans="1:3" s="4" customFormat="1" ht="19.5" x14ac:dyDescent="0.2">
      <c r="A1258" s="40">
        <v>411000</v>
      </c>
      <c r="B1258" s="34" t="s">
        <v>186</v>
      </c>
      <c r="C1258" s="48">
        <f>SUM(C1259:C1262)</f>
        <v>1569300</v>
      </c>
    </row>
    <row r="1259" spans="1:3" s="4" customFormat="1" ht="18.75" customHeight="1" x14ac:dyDescent="0.2">
      <c r="A1259" s="30">
        <v>411100</v>
      </c>
      <c r="B1259" s="31" t="s">
        <v>84</v>
      </c>
      <c r="C1259" s="47">
        <v>1487000</v>
      </c>
    </row>
    <row r="1260" spans="1:3" s="4" customFormat="1" x14ac:dyDescent="0.2">
      <c r="A1260" s="30">
        <v>411200</v>
      </c>
      <c r="B1260" s="31" t="s">
        <v>199</v>
      </c>
      <c r="C1260" s="47">
        <v>20000</v>
      </c>
    </row>
    <row r="1261" spans="1:3" s="4" customFormat="1" ht="37.5" x14ac:dyDescent="0.2">
      <c r="A1261" s="30">
        <v>411300</v>
      </c>
      <c r="B1261" s="31" t="s">
        <v>85</v>
      </c>
      <c r="C1261" s="47">
        <v>25900</v>
      </c>
    </row>
    <row r="1262" spans="1:3" s="4" customFormat="1" x14ac:dyDescent="0.2">
      <c r="A1262" s="30">
        <v>411400</v>
      </c>
      <c r="B1262" s="31" t="s">
        <v>86</v>
      </c>
      <c r="C1262" s="47">
        <v>36400</v>
      </c>
    </row>
    <row r="1263" spans="1:3" s="4" customFormat="1" ht="19.5" x14ac:dyDescent="0.2">
      <c r="A1263" s="40">
        <v>412000</v>
      </c>
      <c r="B1263" s="38" t="s">
        <v>191</v>
      </c>
      <c r="C1263" s="48">
        <f t="shared" ref="C1263" si="105">SUM(C1264:C1264)</f>
        <v>2500</v>
      </c>
    </row>
    <row r="1264" spans="1:3" s="4" customFormat="1" x14ac:dyDescent="0.2">
      <c r="A1264" s="30">
        <v>412900</v>
      </c>
      <c r="B1264" s="31" t="s">
        <v>297</v>
      </c>
      <c r="C1264" s="47">
        <v>2500</v>
      </c>
    </row>
    <row r="1265" spans="1:3" s="50" customFormat="1" ht="19.5" x14ac:dyDescent="0.2">
      <c r="A1265" s="40">
        <v>630000</v>
      </c>
      <c r="B1265" s="38" t="s">
        <v>176</v>
      </c>
      <c r="C1265" s="48">
        <f>C1266</f>
        <v>38000</v>
      </c>
    </row>
    <row r="1266" spans="1:3" s="50" customFormat="1" ht="19.5" x14ac:dyDescent="0.2">
      <c r="A1266" s="40">
        <v>638000</v>
      </c>
      <c r="B1266" s="38" t="s">
        <v>120</v>
      </c>
      <c r="C1266" s="48">
        <f t="shared" ref="C1266" si="106">C1267</f>
        <v>38000</v>
      </c>
    </row>
    <row r="1267" spans="1:3" s="4" customFormat="1" x14ac:dyDescent="0.2">
      <c r="A1267" s="30">
        <v>638100</v>
      </c>
      <c r="B1267" s="31" t="s">
        <v>181</v>
      </c>
      <c r="C1267" s="47">
        <v>38000</v>
      </c>
    </row>
    <row r="1268" spans="1:3" s="4" customFormat="1" x14ac:dyDescent="0.2">
      <c r="A1268" s="11"/>
      <c r="B1268" s="43" t="s">
        <v>214</v>
      </c>
      <c r="C1268" s="52">
        <f>C1257+C1265</f>
        <v>1609800</v>
      </c>
    </row>
    <row r="1269" spans="1:3" s="4" customFormat="1" x14ac:dyDescent="0.2">
      <c r="A1269" s="45"/>
      <c r="B1269" s="16"/>
      <c r="C1269" s="47"/>
    </row>
    <row r="1270" spans="1:3" s="4" customFormat="1" x14ac:dyDescent="0.2">
      <c r="A1270" s="28"/>
      <c r="B1270" s="16"/>
      <c r="C1270" s="47"/>
    </row>
    <row r="1271" spans="1:3" s="4" customFormat="1" ht="19.5" x14ac:dyDescent="0.2">
      <c r="A1271" s="30" t="s">
        <v>568</v>
      </c>
      <c r="B1271" s="38"/>
      <c r="C1271" s="47"/>
    </row>
    <row r="1272" spans="1:3" s="4" customFormat="1" ht="19.5" x14ac:dyDescent="0.2">
      <c r="A1272" s="30" t="s">
        <v>225</v>
      </c>
      <c r="B1272" s="38"/>
      <c r="C1272" s="47"/>
    </row>
    <row r="1273" spans="1:3" s="4" customFormat="1" ht="19.5" x14ac:dyDescent="0.2">
      <c r="A1273" s="30" t="s">
        <v>341</v>
      </c>
      <c r="B1273" s="38"/>
      <c r="C1273" s="47"/>
    </row>
    <row r="1274" spans="1:3" s="4" customFormat="1" ht="19.5" x14ac:dyDescent="0.2">
      <c r="A1274" s="30" t="s">
        <v>569</v>
      </c>
      <c r="B1274" s="38"/>
      <c r="C1274" s="47"/>
    </row>
    <row r="1275" spans="1:3" s="4" customFormat="1" x14ac:dyDescent="0.2">
      <c r="A1275" s="30"/>
      <c r="B1275" s="32"/>
      <c r="C1275" s="17"/>
    </row>
    <row r="1276" spans="1:3" s="4" customFormat="1" ht="19.5" x14ac:dyDescent="0.2">
      <c r="A1276" s="40">
        <v>410000</v>
      </c>
      <c r="B1276" s="34" t="s">
        <v>83</v>
      </c>
      <c r="C1276" s="48">
        <f>C1277+C1282</f>
        <v>12105900</v>
      </c>
    </row>
    <row r="1277" spans="1:3" s="4" customFormat="1" ht="19.5" x14ac:dyDescent="0.2">
      <c r="A1277" s="40">
        <v>411000</v>
      </c>
      <c r="B1277" s="34" t="s">
        <v>186</v>
      </c>
      <c r="C1277" s="48">
        <f>SUM(C1278:C1281)</f>
        <v>11904000</v>
      </c>
    </row>
    <row r="1278" spans="1:3" s="4" customFormat="1" x14ac:dyDescent="0.2">
      <c r="A1278" s="30">
        <v>411100</v>
      </c>
      <c r="B1278" s="31" t="s">
        <v>84</v>
      </c>
      <c r="C1278" s="47">
        <v>11250000</v>
      </c>
    </row>
    <row r="1279" spans="1:3" s="4" customFormat="1" x14ac:dyDescent="0.2">
      <c r="A1279" s="30">
        <v>411200</v>
      </c>
      <c r="B1279" s="31" t="s">
        <v>199</v>
      </c>
      <c r="C1279" s="47">
        <v>328900</v>
      </c>
    </row>
    <row r="1280" spans="1:3" s="4" customFormat="1" ht="37.5" x14ac:dyDescent="0.2">
      <c r="A1280" s="30">
        <v>411300</v>
      </c>
      <c r="B1280" s="31" t="s">
        <v>85</v>
      </c>
      <c r="C1280" s="47">
        <v>260000</v>
      </c>
    </row>
    <row r="1281" spans="1:3" s="4" customFormat="1" x14ac:dyDescent="0.2">
      <c r="A1281" s="30">
        <v>411400</v>
      </c>
      <c r="B1281" s="31" t="s">
        <v>86</v>
      </c>
      <c r="C1281" s="47">
        <v>65100</v>
      </c>
    </row>
    <row r="1282" spans="1:3" s="4" customFormat="1" ht="19.5" x14ac:dyDescent="0.2">
      <c r="A1282" s="40">
        <v>412000</v>
      </c>
      <c r="B1282" s="38" t="s">
        <v>191</v>
      </c>
      <c r="C1282" s="48">
        <f>SUM(C1283:C1291)</f>
        <v>201900</v>
      </c>
    </row>
    <row r="1283" spans="1:3" s="4" customFormat="1" x14ac:dyDescent="0.2">
      <c r="A1283" s="30">
        <v>412100</v>
      </c>
      <c r="B1283" s="31" t="s">
        <v>87</v>
      </c>
      <c r="C1283" s="47">
        <v>800</v>
      </c>
    </row>
    <row r="1284" spans="1:3" s="4" customFormat="1" x14ac:dyDescent="0.2">
      <c r="A1284" s="30">
        <v>412200</v>
      </c>
      <c r="B1284" s="31" t="s">
        <v>200</v>
      </c>
      <c r="C1284" s="47">
        <v>60000</v>
      </c>
    </row>
    <row r="1285" spans="1:3" s="4" customFormat="1" x14ac:dyDescent="0.2">
      <c r="A1285" s="30">
        <v>412300</v>
      </c>
      <c r="B1285" s="31" t="s">
        <v>88</v>
      </c>
      <c r="C1285" s="47">
        <v>20000</v>
      </c>
    </row>
    <row r="1286" spans="1:3" s="4" customFormat="1" x14ac:dyDescent="0.2">
      <c r="A1286" s="30">
        <v>412500</v>
      </c>
      <c r="B1286" s="31" t="s">
        <v>90</v>
      </c>
      <c r="C1286" s="47">
        <v>13000</v>
      </c>
    </row>
    <row r="1287" spans="1:3" s="4" customFormat="1" x14ac:dyDescent="0.2">
      <c r="A1287" s="30">
        <v>412600</v>
      </c>
      <c r="B1287" s="31" t="s">
        <v>201</v>
      </c>
      <c r="C1287" s="47">
        <v>2000</v>
      </c>
    </row>
    <row r="1288" spans="1:3" s="4" customFormat="1" x14ac:dyDescent="0.2">
      <c r="A1288" s="30">
        <v>412700</v>
      </c>
      <c r="B1288" s="31" t="s">
        <v>188</v>
      </c>
      <c r="C1288" s="47">
        <v>20000</v>
      </c>
    </row>
    <row r="1289" spans="1:3" s="4" customFormat="1" x14ac:dyDescent="0.2">
      <c r="A1289" s="30">
        <v>412900</v>
      </c>
      <c r="B1289" s="31" t="s">
        <v>508</v>
      </c>
      <c r="C1289" s="47">
        <v>0</v>
      </c>
    </row>
    <row r="1290" spans="1:3" s="4" customFormat="1" x14ac:dyDescent="0.2">
      <c r="A1290" s="30">
        <v>412900</v>
      </c>
      <c r="B1290" s="39" t="s">
        <v>277</v>
      </c>
      <c r="C1290" s="47">
        <v>72200</v>
      </c>
    </row>
    <row r="1291" spans="1:3" s="4" customFormat="1" x14ac:dyDescent="0.2">
      <c r="A1291" s="30">
        <v>412900</v>
      </c>
      <c r="B1291" s="31" t="s">
        <v>297</v>
      </c>
      <c r="C1291" s="47">
        <v>13900</v>
      </c>
    </row>
    <row r="1292" spans="1:3" s="50" customFormat="1" ht="19.5" x14ac:dyDescent="0.2">
      <c r="A1292" s="40">
        <v>630000</v>
      </c>
      <c r="B1292" s="38" t="s">
        <v>176</v>
      </c>
      <c r="C1292" s="48">
        <f>C1293</f>
        <v>319000</v>
      </c>
    </row>
    <row r="1293" spans="1:3" s="50" customFormat="1" ht="19.5" x14ac:dyDescent="0.2">
      <c r="A1293" s="40">
        <v>638000</v>
      </c>
      <c r="B1293" s="38" t="s">
        <v>120</v>
      </c>
      <c r="C1293" s="48">
        <f t="shared" ref="C1293" si="107">C1294</f>
        <v>319000</v>
      </c>
    </row>
    <row r="1294" spans="1:3" s="4" customFormat="1" x14ac:dyDescent="0.2">
      <c r="A1294" s="30">
        <v>638100</v>
      </c>
      <c r="B1294" s="31" t="s">
        <v>181</v>
      </c>
      <c r="C1294" s="47">
        <v>319000</v>
      </c>
    </row>
    <row r="1295" spans="1:3" s="4" customFormat="1" x14ac:dyDescent="0.2">
      <c r="A1295" s="11"/>
      <c r="B1295" s="43" t="s">
        <v>214</v>
      </c>
      <c r="C1295" s="52">
        <f>C1276+C1292</f>
        <v>12424900</v>
      </c>
    </row>
    <row r="1296" spans="1:3" s="4" customFormat="1" x14ac:dyDescent="0.2">
      <c r="A1296" s="45"/>
      <c r="B1296" s="16"/>
      <c r="C1296" s="17"/>
    </row>
    <row r="1297" spans="1:3" s="4" customFormat="1" x14ac:dyDescent="0.2">
      <c r="A1297" s="28"/>
      <c r="B1297" s="16"/>
      <c r="C1297" s="17"/>
    </row>
    <row r="1298" spans="1:3" s="4" customFormat="1" ht="19.5" x14ac:dyDescent="0.2">
      <c r="A1298" s="30" t="s">
        <v>570</v>
      </c>
      <c r="B1298" s="38"/>
      <c r="C1298" s="47"/>
    </row>
    <row r="1299" spans="1:3" s="4" customFormat="1" ht="19.5" x14ac:dyDescent="0.2">
      <c r="A1299" s="30" t="s">
        <v>225</v>
      </c>
      <c r="B1299" s="38"/>
      <c r="C1299" s="47"/>
    </row>
    <row r="1300" spans="1:3" s="4" customFormat="1" ht="19.5" x14ac:dyDescent="0.2">
      <c r="A1300" s="30" t="s">
        <v>342</v>
      </c>
      <c r="B1300" s="38"/>
      <c r="C1300" s="47"/>
    </row>
    <row r="1301" spans="1:3" s="4" customFormat="1" ht="19.5" x14ac:dyDescent="0.2">
      <c r="A1301" s="30" t="s">
        <v>507</v>
      </c>
      <c r="B1301" s="38"/>
      <c r="C1301" s="47"/>
    </row>
    <row r="1302" spans="1:3" s="4" customFormat="1" x14ac:dyDescent="0.2">
      <c r="A1302" s="30"/>
      <c r="B1302" s="32"/>
      <c r="C1302" s="17"/>
    </row>
    <row r="1303" spans="1:3" s="4" customFormat="1" ht="19.5" x14ac:dyDescent="0.2">
      <c r="A1303" s="40">
        <v>410000</v>
      </c>
      <c r="B1303" s="34" t="s">
        <v>83</v>
      </c>
      <c r="C1303" s="48">
        <f>C1304+C1309+C1318</f>
        <v>1534600</v>
      </c>
    </row>
    <row r="1304" spans="1:3" s="4" customFormat="1" ht="19.5" x14ac:dyDescent="0.2">
      <c r="A1304" s="40">
        <v>411000</v>
      </c>
      <c r="B1304" s="34" t="s">
        <v>186</v>
      </c>
      <c r="C1304" s="48">
        <f>SUM(C1305:C1308)</f>
        <v>367300</v>
      </c>
    </row>
    <row r="1305" spans="1:3" s="4" customFormat="1" x14ac:dyDescent="0.2">
      <c r="A1305" s="30">
        <v>411100</v>
      </c>
      <c r="B1305" s="31" t="s">
        <v>84</v>
      </c>
      <c r="C1305" s="47">
        <v>350000</v>
      </c>
    </row>
    <row r="1306" spans="1:3" s="4" customFormat="1" x14ac:dyDescent="0.2">
      <c r="A1306" s="30">
        <v>411200</v>
      </c>
      <c r="B1306" s="31" t="s">
        <v>199</v>
      </c>
      <c r="C1306" s="47">
        <v>8000</v>
      </c>
    </row>
    <row r="1307" spans="1:3" s="4" customFormat="1" ht="37.5" x14ac:dyDescent="0.2">
      <c r="A1307" s="30">
        <v>411300</v>
      </c>
      <c r="B1307" s="31" t="s">
        <v>85</v>
      </c>
      <c r="C1307" s="47">
        <v>4300</v>
      </c>
    </row>
    <row r="1308" spans="1:3" s="4" customFormat="1" x14ac:dyDescent="0.2">
      <c r="A1308" s="30">
        <v>411400</v>
      </c>
      <c r="B1308" s="31" t="s">
        <v>86</v>
      </c>
      <c r="C1308" s="47">
        <v>5000</v>
      </c>
    </row>
    <row r="1309" spans="1:3" s="4" customFormat="1" ht="18.75" customHeight="1" x14ac:dyDescent="0.2">
      <c r="A1309" s="40">
        <v>412000</v>
      </c>
      <c r="B1309" s="38" t="s">
        <v>191</v>
      </c>
      <c r="C1309" s="48">
        <f>SUM(C1310:C1317)</f>
        <v>1157300</v>
      </c>
    </row>
    <row r="1310" spans="1:3" s="4" customFormat="1" x14ac:dyDescent="0.2">
      <c r="A1310" s="30">
        <v>412200</v>
      </c>
      <c r="B1310" s="31" t="s">
        <v>200</v>
      </c>
      <c r="C1310" s="47">
        <v>25000</v>
      </c>
    </row>
    <row r="1311" spans="1:3" s="4" customFormat="1" x14ac:dyDescent="0.2">
      <c r="A1311" s="30">
        <v>412300</v>
      </c>
      <c r="B1311" s="31" t="s">
        <v>88</v>
      </c>
      <c r="C1311" s="47">
        <v>13900</v>
      </c>
    </row>
    <row r="1312" spans="1:3" s="4" customFormat="1" x14ac:dyDescent="0.2">
      <c r="A1312" s="30">
        <v>412400</v>
      </c>
      <c r="B1312" s="31" t="s">
        <v>89</v>
      </c>
      <c r="C1312" s="47">
        <v>5000</v>
      </c>
    </row>
    <row r="1313" spans="1:3" s="4" customFormat="1" x14ac:dyDescent="0.2">
      <c r="A1313" s="30">
        <v>412500</v>
      </c>
      <c r="B1313" s="31" t="s">
        <v>90</v>
      </c>
      <c r="C1313" s="47">
        <v>1300</v>
      </c>
    </row>
    <row r="1314" spans="1:3" s="4" customFormat="1" x14ac:dyDescent="0.2">
      <c r="A1314" s="30">
        <v>412600</v>
      </c>
      <c r="B1314" s="31" t="s">
        <v>201</v>
      </c>
      <c r="C1314" s="47">
        <v>1400</v>
      </c>
    </row>
    <row r="1315" spans="1:3" s="4" customFormat="1" x14ac:dyDescent="0.2">
      <c r="A1315" s="30">
        <v>412700</v>
      </c>
      <c r="B1315" s="31" t="s">
        <v>188</v>
      </c>
      <c r="C1315" s="47">
        <v>10000</v>
      </c>
    </row>
    <row r="1316" spans="1:3" s="4" customFormat="1" x14ac:dyDescent="0.2">
      <c r="A1316" s="30">
        <v>412900</v>
      </c>
      <c r="B1316" s="39" t="s">
        <v>277</v>
      </c>
      <c r="C1316" s="47">
        <v>1100000</v>
      </c>
    </row>
    <row r="1317" spans="1:3" s="4" customFormat="1" x14ac:dyDescent="0.2">
      <c r="A1317" s="30">
        <v>412900</v>
      </c>
      <c r="B1317" s="39" t="s">
        <v>297</v>
      </c>
      <c r="C1317" s="47">
        <v>700</v>
      </c>
    </row>
    <row r="1318" spans="1:3" s="50" customFormat="1" ht="39" x14ac:dyDescent="0.2">
      <c r="A1318" s="40">
        <v>418000</v>
      </c>
      <c r="B1318" s="38" t="s">
        <v>195</v>
      </c>
      <c r="C1318" s="48">
        <f t="shared" ref="C1318" si="108">C1319</f>
        <v>10000</v>
      </c>
    </row>
    <row r="1319" spans="1:3" s="4" customFormat="1" x14ac:dyDescent="0.2">
      <c r="A1319" s="30">
        <v>418200</v>
      </c>
      <c r="B1319" s="36" t="s">
        <v>134</v>
      </c>
      <c r="C1319" s="47">
        <v>10000</v>
      </c>
    </row>
    <row r="1320" spans="1:3" s="50" customFormat="1" ht="18.75" customHeight="1" x14ac:dyDescent="0.2">
      <c r="A1320" s="40">
        <v>510000</v>
      </c>
      <c r="B1320" s="38" t="s">
        <v>140</v>
      </c>
      <c r="C1320" s="48">
        <f t="shared" ref="C1320" si="109">C1321</f>
        <v>0</v>
      </c>
    </row>
    <row r="1321" spans="1:3" s="50" customFormat="1" ht="19.5" x14ac:dyDescent="0.2">
      <c r="A1321" s="40">
        <v>511000</v>
      </c>
      <c r="B1321" s="38" t="s">
        <v>141</v>
      </c>
      <c r="C1321" s="48">
        <f>C1322</f>
        <v>0</v>
      </c>
    </row>
    <row r="1322" spans="1:3" s="4" customFormat="1" x14ac:dyDescent="0.2">
      <c r="A1322" s="30">
        <v>511300</v>
      </c>
      <c r="B1322" s="31" t="s">
        <v>144</v>
      </c>
      <c r="C1322" s="47">
        <v>0</v>
      </c>
    </row>
    <row r="1323" spans="1:3" s="4" customFormat="1" x14ac:dyDescent="0.2">
      <c r="A1323" s="11"/>
      <c r="B1323" s="43" t="s">
        <v>214</v>
      </c>
      <c r="C1323" s="52">
        <f>C1303+C1320</f>
        <v>1534600</v>
      </c>
    </row>
    <row r="1324" spans="1:3" s="4" customFormat="1" x14ac:dyDescent="0.2">
      <c r="A1324" s="45"/>
      <c r="B1324" s="16"/>
      <c r="C1324" s="17"/>
    </row>
    <row r="1325" spans="1:3" s="4" customFormat="1" x14ac:dyDescent="0.2">
      <c r="A1325" s="28"/>
      <c r="B1325" s="16"/>
      <c r="C1325" s="47"/>
    </row>
    <row r="1326" spans="1:3" s="4" customFormat="1" ht="19.5" x14ac:dyDescent="0.2">
      <c r="A1326" s="30" t="s">
        <v>571</v>
      </c>
      <c r="B1326" s="38"/>
      <c r="C1326" s="47"/>
    </row>
    <row r="1327" spans="1:3" s="4" customFormat="1" ht="19.5" x14ac:dyDescent="0.2">
      <c r="A1327" s="30" t="s">
        <v>226</v>
      </c>
      <c r="B1327" s="38"/>
      <c r="C1327" s="47"/>
    </row>
    <row r="1328" spans="1:3" s="4" customFormat="1" ht="19.5" x14ac:dyDescent="0.2">
      <c r="A1328" s="30" t="s">
        <v>339</v>
      </c>
      <c r="B1328" s="38"/>
      <c r="C1328" s="47"/>
    </row>
    <row r="1329" spans="1:3" s="4" customFormat="1" ht="19.5" x14ac:dyDescent="0.2">
      <c r="A1329" s="30" t="s">
        <v>507</v>
      </c>
      <c r="B1329" s="38"/>
      <c r="C1329" s="47"/>
    </row>
    <row r="1330" spans="1:3" s="4" customFormat="1" x14ac:dyDescent="0.2">
      <c r="A1330" s="30"/>
      <c r="B1330" s="32"/>
      <c r="C1330" s="17"/>
    </row>
    <row r="1331" spans="1:3" s="4" customFormat="1" ht="19.5" x14ac:dyDescent="0.2">
      <c r="A1331" s="40">
        <v>410000</v>
      </c>
      <c r="B1331" s="34" t="s">
        <v>83</v>
      </c>
      <c r="C1331" s="48">
        <f>C1332+C1337+C1357+C1353</f>
        <v>7779500</v>
      </c>
    </row>
    <row r="1332" spans="1:3" s="4" customFormat="1" ht="19.5" x14ac:dyDescent="0.2">
      <c r="A1332" s="40">
        <v>411000</v>
      </c>
      <c r="B1332" s="34" t="s">
        <v>186</v>
      </c>
      <c r="C1332" s="48">
        <f>SUM(C1333:C1336)</f>
        <v>6047000</v>
      </c>
    </row>
    <row r="1333" spans="1:3" s="4" customFormat="1" x14ac:dyDescent="0.2">
      <c r="A1333" s="30">
        <v>411100</v>
      </c>
      <c r="B1333" s="31" t="s">
        <v>84</v>
      </c>
      <c r="C1333" s="47">
        <v>5600000</v>
      </c>
    </row>
    <row r="1334" spans="1:3" s="4" customFormat="1" x14ac:dyDescent="0.2">
      <c r="A1334" s="30">
        <v>411200</v>
      </c>
      <c r="B1334" s="31" t="s">
        <v>199</v>
      </c>
      <c r="C1334" s="47">
        <v>220000</v>
      </c>
    </row>
    <row r="1335" spans="1:3" s="4" customFormat="1" ht="37.5" x14ac:dyDescent="0.2">
      <c r="A1335" s="30">
        <v>411300</v>
      </c>
      <c r="B1335" s="31" t="s">
        <v>85</v>
      </c>
      <c r="C1335" s="47">
        <v>115000</v>
      </c>
    </row>
    <row r="1336" spans="1:3" s="4" customFormat="1" x14ac:dyDescent="0.2">
      <c r="A1336" s="30">
        <v>411400</v>
      </c>
      <c r="B1336" s="31" t="s">
        <v>86</v>
      </c>
      <c r="C1336" s="47">
        <v>112000</v>
      </c>
    </row>
    <row r="1337" spans="1:3" s="4" customFormat="1" ht="19.5" x14ac:dyDescent="0.2">
      <c r="A1337" s="40">
        <v>412000</v>
      </c>
      <c r="B1337" s="38" t="s">
        <v>191</v>
      </c>
      <c r="C1337" s="48">
        <f>SUM(C1338:C1352)</f>
        <v>1692500</v>
      </c>
    </row>
    <row r="1338" spans="1:3" s="4" customFormat="1" ht="18.75" customHeight="1" x14ac:dyDescent="0.2">
      <c r="A1338" s="30">
        <v>412100</v>
      </c>
      <c r="B1338" s="31" t="s">
        <v>87</v>
      </c>
      <c r="C1338" s="47">
        <v>100000</v>
      </c>
    </row>
    <row r="1339" spans="1:3" s="4" customFormat="1" x14ac:dyDescent="0.2">
      <c r="A1339" s="30">
        <v>412200</v>
      </c>
      <c r="B1339" s="31" t="s">
        <v>200</v>
      </c>
      <c r="C1339" s="47">
        <v>38000</v>
      </c>
    </row>
    <row r="1340" spans="1:3" s="4" customFormat="1" x14ac:dyDescent="0.2">
      <c r="A1340" s="30">
        <v>412300</v>
      </c>
      <c r="B1340" s="31" t="s">
        <v>88</v>
      </c>
      <c r="C1340" s="47">
        <v>69500</v>
      </c>
    </row>
    <row r="1341" spans="1:3" s="4" customFormat="1" x14ac:dyDescent="0.2">
      <c r="A1341" s="30">
        <v>412500</v>
      </c>
      <c r="B1341" s="31" t="s">
        <v>90</v>
      </c>
      <c r="C1341" s="47">
        <v>30000</v>
      </c>
    </row>
    <row r="1342" spans="1:3" s="4" customFormat="1" x14ac:dyDescent="0.2">
      <c r="A1342" s="30">
        <v>412600</v>
      </c>
      <c r="B1342" s="31" t="s">
        <v>201</v>
      </c>
      <c r="C1342" s="47">
        <v>50000</v>
      </c>
    </row>
    <row r="1343" spans="1:3" s="4" customFormat="1" x14ac:dyDescent="0.2">
      <c r="A1343" s="30">
        <v>412700</v>
      </c>
      <c r="B1343" s="31" t="s">
        <v>188</v>
      </c>
      <c r="C1343" s="47">
        <v>1080000</v>
      </c>
    </row>
    <row r="1344" spans="1:3" s="4" customFormat="1" x14ac:dyDescent="0.2">
      <c r="A1344" s="30">
        <v>412700</v>
      </c>
      <c r="B1344" s="31" t="s">
        <v>572</v>
      </c>
      <c r="C1344" s="47">
        <v>45000</v>
      </c>
    </row>
    <row r="1345" spans="1:3" s="4" customFormat="1" x14ac:dyDescent="0.2">
      <c r="A1345" s="30">
        <v>412700</v>
      </c>
      <c r="B1345" s="31" t="s">
        <v>343</v>
      </c>
      <c r="C1345" s="47">
        <v>200000</v>
      </c>
    </row>
    <row r="1346" spans="1:3" s="4" customFormat="1" x14ac:dyDescent="0.2">
      <c r="A1346" s="30">
        <v>412700</v>
      </c>
      <c r="B1346" s="31" t="s">
        <v>573</v>
      </c>
      <c r="C1346" s="47">
        <v>0</v>
      </c>
    </row>
    <row r="1347" spans="1:3" s="4" customFormat="1" x14ac:dyDescent="0.2">
      <c r="A1347" s="30">
        <v>412900</v>
      </c>
      <c r="B1347" s="39" t="s">
        <v>508</v>
      </c>
      <c r="C1347" s="47">
        <v>0</v>
      </c>
    </row>
    <row r="1348" spans="1:3" s="4" customFormat="1" x14ac:dyDescent="0.2">
      <c r="A1348" s="30">
        <v>412900</v>
      </c>
      <c r="B1348" s="39" t="s">
        <v>277</v>
      </c>
      <c r="C1348" s="47">
        <v>60000</v>
      </c>
    </row>
    <row r="1349" spans="1:3" s="4" customFormat="1" x14ac:dyDescent="0.2">
      <c r="A1349" s="30">
        <v>412900</v>
      </c>
      <c r="B1349" s="39" t="s">
        <v>295</v>
      </c>
      <c r="C1349" s="47">
        <v>4000</v>
      </c>
    </row>
    <row r="1350" spans="1:3" s="4" customFormat="1" x14ac:dyDescent="0.2">
      <c r="A1350" s="30">
        <v>412900</v>
      </c>
      <c r="B1350" s="39" t="s">
        <v>296</v>
      </c>
      <c r="C1350" s="47">
        <v>3000</v>
      </c>
    </row>
    <row r="1351" spans="1:3" s="4" customFormat="1" x14ac:dyDescent="0.2">
      <c r="A1351" s="30">
        <v>412900</v>
      </c>
      <c r="B1351" s="31" t="s">
        <v>297</v>
      </c>
      <c r="C1351" s="47">
        <v>12000</v>
      </c>
    </row>
    <row r="1352" spans="1:3" s="4" customFormat="1" x14ac:dyDescent="0.2">
      <c r="A1352" s="30">
        <v>412900</v>
      </c>
      <c r="B1352" s="31" t="s">
        <v>279</v>
      </c>
      <c r="C1352" s="47">
        <v>1000</v>
      </c>
    </row>
    <row r="1353" spans="1:3" s="50" customFormat="1" ht="19.5" x14ac:dyDescent="0.2">
      <c r="A1353" s="40">
        <v>415000</v>
      </c>
      <c r="B1353" s="38" t="s">
        <v>48</v>
      </c>
      <c r="C1353" s="48">
        <f>C1354+C1355+C1356</f>
        <v>0</v>
      </c>
    </row>
    <row r="1354" spans="1:3" s="4" customFormat="1" x14ac:dyDescent="0.2">
      <c r="A1354" s="30">
        <v>415200</v>
      </c>
      <c r="B1354" s="31" t="s">
        <v>268</v>
      </c>
      <c r="C1354" s="47">
        <v>0</v>
      </c>
    </row>
    <row r="1355" spans="1:3" s="4" customFormat="1" x14ac:dyDescent="0.2">
      <c r="A1355" s="30">
        <v>415200</v>
      </c>
      <c r="B1355" s="31" t="s">
        <v>244</v>
      </c>
      <c r="C1355" s="47">
        <v>0</v>
      </c>
    </row>
    <row r="1356" spans="1:3" s="4" customFormat="1" x14ac:dyDescent="0.2">
      <c r="A1356" s="30">
        <v>415200</v>
      </c>
      <c r="B1356" s="31" t="s">
        <v>269</v>
      </c>
      <c r="C1356" s="47">
        <v>0</v>
      </c>
    </row>
    <row r="1357" spans="1:3" s="50" customFormat="1" ht="19.5" x14ac:dyDescent="0.2">
      <c r="A1357" s="40">
        <v>419000</v>
      </c>
      <c r="B1357" s="38" t="s">
        <v>196</v>
      </c>
      <c r="C1357" s="48">
        <f t="shared" ref="C1357" si="110">C1358</f>
        <v>40000</v>
      </c>
    </row>
    <row r="1358" spans="1:3" s="4" customFormat="1" ht="18.75" customHeight="1" x14ac:dyDescent="0.2">
      <c r="A1358" s="30">
        <v>419100</v>
      </c>
      <c r="B1358" s="31" t="s">
        <v>196</v>
      </c>
      <c r="C1358" s="47">
        <v>40000</v>
      </c>
    </row>
    <row r="1359" spans="1:3" s="4" customFormat="1" ht="19.5" x14ac:dyDescent="0.2">
      <c r="A1359" s="40">
        <v>510000</v>
      </c>
      <c r="B1359" s="38" t="s">
        <v>140</v>
      </c>
      <c r="C1359" s="48">
        <f>C1360+C1365+C1363</f>
        <v>272000</v>
      </c>
    </row>
    <row r="1360" spans="1:3" s="4" customFormat="1" ht="18.75" customHeight="1" x14ac:dyDescent="0.2">
      <c r="A1360" s="40">
        <v>511000</v>
      </c>
      <c r="B1360" s="38" t="s">
        <v>141</v>
      </c>
      <c r="C1360" s="48">
        <f>SUM(C1361:C1362)</f>
        <v>160000</v>
      </c>
    </row>
    <row r="1361" spans="1:3" s="4" customFormat="1" x14ac:dyDescent="0.2">
      <c r="A1361" s="30">
        <v>511300</v>
      </c>
      <c r="B1361" s="31" t="s">
        <v>144</v>
      </c>
      <c r="C1361" s="47">
        <v>80000</v>
      </c>
    </row>
    <row r="1362" spans="1:3" s="4" customFormat="1" x14ac:dyDescent="0.2">
      <c r="A1362" s="30">
        <v>511700</v>
      </c>
      <c r="B1362" s="31" t="s">
        <v>147</v>
      </c>
      <c r="C1362" s="47">
        <v>80000</v>
      </c>
    </row>
    <row r="1363" spans="1:3" s="50" customFormat="1" ht="19.5" x14ac:dyDescent="0.2">
      <c r="A1363" s="40">
        <v>513000</v>
      </c>
      <c r="B1363" s="38" t="s">
        <v>149</v>
      </c>
      <c r="C1363" s="48">
        <f t="shared" ref="C1363" si="111">C1364</f>
        <v>100000</v>
      </c>
    </row>
    <row r="1364" spans="1:3" s="4" customFormat="1" x14ac:dyDescent="0.2">
      <c r="A1364" s="30">
        <v>513700</v>
      </c>
      <c r="B1364" s="31" t="s">
        <v>308</v>
      </c>
      <c r="C1364" s="47">
        <v>100000</v>
      </c>
    </row>
    <row r="1365" spans="1:3" s="50" customFormat="1" ht="19.5" x14ac:dyDescent="0.2">
      <c r="A1365" s="40">
        <v>516000</v>
      </c>
      <c r="B1365" s="38" t="s">
        <v>151</v>
      </c>
      <c r="C1365" s="48">
        <f t="shared" ref="C1365" si="112">C1366</f>
        <v>12000</v>
      </c>
    </row>
    <row r="1366" spans="1:3" s="4" customFormat="1" x14ac:dyDescent="0.2">
      <c r="A1366" s="30">
        <v>516100</v>
      </c>
      <c r="B1366" s="31" t="s">
        <v>151</v>
      </c>
      <c r="C1366" s="47">
        <v>12000</v>
      </c>
    </row>
    <row r="1367" spans="1:3" s="50" customFormat="1" ht="19.5" x14ac:dyDescent="0.2">
      <c r="A1367" s="40">
        <v>630000</v>
      </c>
      <c r="B1367" s="38" t="s">
        <v>176</v>
      </c>
      <c r="C1367" s="48">
        <f>C1368</f>
        <v>240000</v>
      </c>
    </row>
    <row r="1368" spans="1:3" s="50" customFormat="1" ht="19.5" x14ac:dyDescent="0.2">
      <c r="A1368" s="40">
        <v>638000</v>
      </c>
      <c r="B1368" s="38" t="s">
        <v>120</v>
      </c>
      <c r="C1368" s="48">
        <f t="shared" ref="C1368" si="113">C1369</f>
        <v>240000</v>
      </c>
    </row>
    <row r="1369" spans="1:3" s="4" customFormat="1" x14ac:dyDescent="0.2">
      <c r="A1369" s="30">
        <v>638100</v>
      </c>
      <c r="B1369" s="31" t="s">
        <v>181</v>
      </c>
      <c r="C1369" s="47">
        <v>240000</v>
      </c>
    </row>
    <row r="1370" spans="1:3" s="4" customFormat="1" x14ac:dyDescent="0.2">
      <c r="A1370" s="53"/>
      <c r="B1370" s="43" t="s">
        <v>214</v>
      </c>
      <c r="C1370" s="52">
        <f>C1331+C1359+C1367</f>
        <v>8291500</v>
      </c>
    </row>
    <row r="1371" spans="1:3" s="4" customFormat="1" x14ac:dyDescent="0.2">
      <c r="A1371" s="15"/>
      <c r="B1371" s="16"/>
      <c r="C1371" s="47"/>
    </row>
    <row r="1372" spans="1:3" s="4" customFormat="1" x14ac:dyDescent="0.2">
      <c r="A1372" s="28"/>
      <c r="B1372" s="16"/>
      <c r="C1372" s="47"/>
    </row>
    <row r="1373" spans="1:3" s="4" customFormat="1" ht="19.5" x14ac:dyDescent="0.2">
      <c r="A1373" s="30" t="s">
        <v>574</v>
      </c>
      <c r="B1373" s="38"/>
      <c r="C1373" s="47"/>
    </row>
    <row r="1374" spans="1:3" s="4" customFormat="1" ht="19.5" x14ac:dyDescent="0.2">
      <c r="A1374" s="30" t="s">
        <v>226</v>
      </c>
      <c r="B1374" s="38"/>
      <c r="C1374" s="47"/>
    </row>
    <row r="1375" spans="1:3" s="4" customFormat="1" ht="19.5" x14ac:dyDescent="0.2">
      <c r="A1375" s="30" t="s">
        <v>319</v>
      </c>
      <c r="B1375" s="38"/>
      <c r="C1375" s="47"/>
    </row>
    <row r="1376" spans="1:3" s="4" customFormat="1" ht="19.5" x14ac:dyDescent="0.2">
      <c r="A1376" s="30" t="s">
        <v>575</v>
      </c>
      <c r="B1376" s="38"/>
      <c r="C1376" s="47"/>
    </row>
    <row r="1377" spans="1:3" s="4" customFormat="1" x14ac:dyDescent="0.2">
      <c r="A1377" s="30"/>
      <c r="B1377" s="32"/>
      <c r="C1377" s="17"/>
    </row>
    <row r="1378" spans="1:3" s="4" customFormat="1" ht="19.5" x14ac:dyDescent="0.2">
      <c r="A1378" s="40">
        <v>410000</v>
      </c>
      <c r="B1378" s="34" t="s">
        <v>83</v>
      </c>
      <c r="C1378" s="48">
        <f>C1379+C1384</f>
        <v>26392700</v>
      </c>
    </row>
    <row r="1379" spans="1:3" s="4" customFormat="1" ht="19.5" x14ac:dyDescent="0.2">
      <c r="A1379" s="40">
        <v>411000</v>
      </c>
      <c r="B1379" s="34" t="s">
        <v>186</v>
      </c>
      <c r="C1379" s="48">
        <f>SUM(C1380:C1383)</f>
        <v>22835000</v>
      </c>
    </row>
    <row r="1380" spans="1:3" s="4" customFormat="1" x14ac:dyDescent="0.2">
      <c r="A1380" s="30">
        <v>411100</v>
      </c>
      <c r="B1380" s="31" t="s">
        <v>84</v>
      </c>
      <c r="C1380" s="47">
        <v>21300000</v>
      </c>
    </row>
    <row r="1381" spans="1:3" s="4" customFormat="1" x14ac:dyDescent="0.2">
      <c r="A1381" s="30">
        <v>411200</v>
      </c>
      <c r="B1381" s="31" t="s">
        <v>199</v>
      </c>
      <c r="C1381" s="47">
        <v>600000</v>
      </c>
    </row>
    <row r="1382" spans="1:3" s="4" customFormat="1" ht="37.5" x14ac:dyDescent="0.2">
      <c r="A1382" s="30">
        <v>411300</v>
      </c>
      <c r="B1382" s="31" t="s">
        <v>85</v>
      </c>
      <c r="C1382" s="47">
        <v>620000</v>
      </c>
    </row>
    <row r="1383" spans="1:3" s="4" customFormat="1" x14ac:dyDescent="0.2">
      <c r="A1383" s="30">
        <v>411400</v>
      </c>
      <c r="B1383" s="31" t="s">
        <v>86</v>
      </c>
      <c r="C1383" s="47">
        <v>315000</v>
      </c>
    </row>
    <row r="1384" spans="1:3" s="4" customFormat="1" ht="18.75" customHeight="1" x14ac:dyDescent="0.2">
      <c r="A1384" s="40">
        <v>412000</v>
      </c>
      <c r="B1384" s="38" t="s">
        <v>191</v>
      </c>
      <c r="C1384" s="48">
        <f>SUM(C1385:C1396)</f>
        <v>3557700</v>
      </c>
    </row>
    <row r="1385" spans="1:3" s="4" customFormat="1" x14ac:dyDescent="0.2">
      <c r="A1385" s="30">
        <v>412100</v>
      </c>
      <c r="B1385" s="31" t="s">
        <v>87</v>
      </c>
      <c r="C1385" s="47">
        <v>560000</v>
      </c>
    </row>
    <row r="1386" spans="1:3" s="4" customFormat="1" x14ac:dyDescent="0.2">
      <c r="A1386" s="30">
        <v>412200</v>
      </c>
      <c r="B1386" s="31" t="s">
        <v>200</v>
      </c>
      <c r="C1386" s="47">
        <v>2420000</v>
      </c>
    </row>
    <row r="1387" spans="1:3" s="4" customFormat="1" x14ac:dyDescent="0.2">
      <c r="A1387" s="30">
        <v>412300</v>
      </c>
      <c r="B1387" s="31" t="s">
        <v>88</v>
      </c>
      <c r="C1387" s="47">
        <v>180000</v>
      </c>
    </row>
    <row r="1388" spans="1:3" s="4" customFormat="1" x14ac:dyDescent="0.2">
      <c r="A1388" s="30">
        <v>412500</v>
      </c>
      <c r="B1388" s="31" t="s">
        <v>90</v>
      </c>
      <c r="C1388" s="47">
        <v>111000</v>
      </c>
    </row>
    <row r="1389" spans="1:3" s="4" customFormat="1" x14ac:dyDescent="0.2">
      <c r="A1389" s="30">
        <v>412600</v>
      </c>
      <c r="B1389" s="31" t="s">
        <v>201</v>
      </c>
      <c r="C1389" s="47">
        <v>60000</v>
      </c>
    </row>
    <row r="1390" spans="1:3" s="4" customFormat="1" ht="18.75" customHeight="1" x14ac:dyDescent="0.2">
      <c r="A1390" s="30">
        <v>412700</v>
      </c>
      <c r="B1390" s="31" t="s">
        <v>188</v>
      </c>
      <c r="C1390" s="47">
        <v>140000</v>
      </c>
    </row>
    <row r="1391" spans="1:3" s="4" customFormat="1" x14ac:dyDescent="0.2">
      <c r="A1391" s="30">
        <v>412900</v>
      </c>
      <c r="B1391" s="39" t="s">
        <v>508</v>
      </c>
      <c r="C1391" s="47">
        <v>0</v>
      </c>
    </row>
    <row r="1392" spans="1:3" s="4" customFormat="1" x14ac:dyDescent="0.2">
      <c r="A1392" s="30">
        <v>412900</v>
      </c>
      <c r="B1392" s="39" t="s">
        <v>277</v>
      </c>
      <c r="C1392" s="47">
        <v>18000</v>
      </c>
    </row>
    <row r="1393" spans="1:3" s="4" customFormat="1" x14ac:dyDescent="0.2">
      <c r="A1393" s="30">
        <v>412900</v>
      </c>
      <c r="B1393" s="39" t="s">
        <v>295</v>
      </c>
      <c r="C1393" s="47">
        <v>3000</v>
      </c>
    </row>
    <row r="1394" spans="1:3" s="4" customFormat="1" x14ac:dyDescent="0.2">
      <c r="A1394" s="30">
        <v>412900</v>
      </c>
      <c r="B1394" s="39" t="s">
        <v>296</v>
      </c>
      <c r="C1394" s="47">
        <v>18000</v>
      </c>
    </row>
    <row r="1395" spans="1:3" s="4" customFormat="1" ht="18.75" customHeight="1" x14ac:dyDescent="0.2">
      <c r="A1395" s="30">
        <v>412900</v>
      </c>
      <c r="B1395" s="39" t="s">
        <v>297</v>
      </c>
      <c r="C1395" s="47">
        <v>43700</v>
      </c>
    </row>
    <row r="1396" spans="1:3" s="4" customFormat="1" x14ac:dyDescent="0.2">
      <c r="A1396" s="30">
        <v>412900</v>
      </c>
      <c r="B1396" s="31" t="s">
        <v>279</v>
      </c>
      <c r="C1396" s="47">
        <v>4000</v>
      </c>
    </row>
    <row r="1397" spans="1:3" s="50" customFormat="1" ht="18.75" customHeight="1" x14ac:dyDescent="0.2">
      <c r="A1397" s="40">
        <v>510000</v>
      </c>
      <c r="B1397" s="38" t="s">
        <v>140</v>
      </c>
      <c r="C1397" s="48">
        <f t="shared" ref="C1397" si="114">C1398</f>
        <v>99600</v>
      </c>
    </row>
    <row r="1398" spans="1:3" s="50" customFormat="1" ht="19.5" x14ac:dyDescent="0.2">
      <c r="A1398" s="40">
        <v>511000</v>
      </c>
      <c r="B1398" s="38" t="s">
        <v>141</v>
      </c>
      <c r="C1398" s="48">
        <f>C1400+C1399</f>
        <v>99600</v>
      </c>
    </row>
    <row r="1399" spans="1:3" s="4" customFormat="1" x14ac:dyDescent="0.2">
      <c r="A1399" s="49">
        <v>511200</v>
      </c>
      <c r="B1399" s="31" t="s">
        <v>143</v>
      </c>
      <c r="C1399" s="47">
        <v>99600</v>
      </c>
    </row>
    <row r="1400" spans="1:3" s="4" customFormat="1" x14ac:dyDescent="0.2">
      <c r="A1400" s="30">
        <v>511300</v>
      </c>
      <c r="B1400" s="31" t="s">
        <v>144</v>
      </c>
      <c r="C1400" s="47">
        <v>0</v>
      </c>
    </row>
    <row r="1401" spans="1:3" s="50" customFormat="1" ht="19.5" x14ac:dyDescent="0.2">
      <c r="A1401" s="40">
        <v>630000</v>
      </c>
      <c r="B1401" s="38" t="s">
        <v>176</v>
      </c>
      <c r="C1401" s="48">
        <f>C1402+C1404</f>
        <v>522000</v>
      </c>
    </row>
    <row r="1402" spans="1:3" s="50" customFormat="1" ht="19.5" x14ac:dyDescent="0.2">
      <c r="A1402" s="40">
        <v>631000</v>
      </c>
      <c r="B1402" s="38" t="s">
        <v>119</v>
      </c>
      <c r="C1402" s="48">
        <f t="shared" ref="C1402" si="115">C1403</f>
        <v>0</v>
      </c>
    </row>
    <row r="1403" spans="1:3" s="4" customFormat="1" x14ac:dyDescent="0.2">
      <c r="A1403" s="30">
        <v>631900</v>
      </c>
      <c r="B1403" s="31" t="s">
        <v>312</v>
      </c>
      <c r="C1403" s="47">
        <v>0</v>
      </c>
    </row>
    <row r="1404" spans="1:3" s="50" customFormat="1" ht="19.5" x14ac:dyDescent="0.2">
      <c r="A1404" s="40">
        <v>638000</v>
      </c>
      <c r="B1404" s="38" t="s">
        <v>120</v>
      </c>
      <c r="C1404" s="48">
        <f t="shared" ref="C1404" si="116">C1405</f>
        <v>522000</v>
      </c>
    </row>
    <row r="1405" spans="1:3" s="4" customFormat="1" x14ac:dyDescent="0.2">
      <c r="A1405" s="30">
        <v>638100</v>
      </c>
      <c r="B1405" s="31" t="s">
        <v>181</v>
      </c>
      <c r="C1405" s="47">
        <v>522000</v>
      </c>
    </row>
    <row r="1406" spans="1:3" s="4" customFormat="1" x14ac:dyDescent="0.2">
      <c r="A1406" s="11"/>
      <c r="B1406" s="43" t="s">
        <v>214</v>
      </c>
      <c r="C1406" s="52">
        <f>C1378+C1401+C1397</f>
        <v>27014300</v>
      </c>
    </row>
    <row r="1407" spans="1:3" s="4" customFormat="1" x14ac:dyDescent="0.2">
      <c r="A1407" s="45"/>
      <c r="B1407" s="16"/>
      <c r="C1407" s="17"/>
    </row>
    <row r="1408" spans="1:3" s="4" customFormat="1" x14ac:dyDescent="0.2">
      <c r="A1408" s="28"/>
      <c r="B1408" s="16"/>
      <c r="C1408" s="47"/>
    </row>
    <row r="1409" spans="1:3" s="4" customFormat="1" ht="19.5" x14ac:dyDescent="0.2">
      <c r="A1409" s="30" t="s">
        <v>576</v>
      </c>
      <c r="B1409" s="38"/>
      <c r="C1409" s="47"/>
    </row>
    <row r="1410" spans="1:3" s="4" customFormat="1" ht="19.5" x14ac:dyDescent="0.2">
      <c r="A1410" s="30" t="s">
        <v>226</v>
      </c>
      <c r="B1410" s="38"/>
      <c r="C1410" s="47"/>
    </row>
    <row r="1411" spans="1:3" s="4" customFormat="1" ht="19.5" x14ac:dyDescent="0.2">
      <c r="A1411" s="30" t="s">
        <v>321</v>
      </c>
      <c r="B1411" s="38"/>
      <c r="C1411" s="47"/>
    </row>
    <row r="1412" spans="1:3" s="4" customFormat="1" ht="19.5" x14ac:dyDescent="0.2">
      <c r="A1412" s="30" t="s">
        <v>507</v>
      </c>
      <c r="B1412" s="38"/>
      <c r="C1412" s="47"/>
    </row>
    <row r="1413" spans="1:3" s="4" customFormat="1" x14ac:dyDescent="0.2">
      <c r="A1413" s="30"/>
      <c r="B1413" s="32"/>
      <c r="C1413" s="17"/>
    </row>
    <row r="1414" spans="1:3" s="4" customFormat="1" ht="19.5" x14ac:dyDescent="0.2">
      <c r="A1414" s="40">
        <v>410000</v>
      </c>
      <c r="B1414" s="34" t="s">
        <v>83</v>
      </c>
      <c r="C1414" s="48">
        <f>C1415+C1420</f>
        <v>450800</v>
      </c>
    </row>
    <row r="1415" spans="1:3" s="4" customFormat="1" ht="19.5" x14ac:dyDescent="0.2">
      <c r="A1415" s="40">
        <v>411000</v>
      </c>
      <c r="B1415" s="34" t="s">
        <v>186</v>
      </c>
      <c r="C1415" s="48">
        <f>SUM(C1416:C1419)</f>
        <v>421500</v>
      </c>
    </row>
    <row r="1416" spans="1:3" s="4" customFormat="1" x14ac:dyDescent="0.2">
      <c r="A1416" s="30">
        <v>411100</v>
      </c>
      <c r="B1416" s="31" t="s">
        <v>84</v>
      </c>
      <c r="C1416" s="47">
        <v>390800</v>
      </c>
    </row>
    <row r="1417" spans="1:3" s="4" customFormat="1" x14ac:dyDescent="0.2">
      <c r="A1417" s="30">
        <v>411200</v>
      </c>
      <c r="B1417" s="31" t="s">
        <v>199</v>
      </c>
      <c r="C1417" s="47">
        <v>15000</v>
      </c>
    </row>
    <row r="1418" spans="1:3" s="4" customFormat="1" ht="37.5" x14ac:dyDescent="0.2">
      <c r="A1418" s="30">
        <v>411300</v>
      </c>
      <c r="B1418" s="31" t="s">
        <v>85</v>
      </c>
      <c r="C1418" s="47">
        <v>6600</v>
      </c>
    </row>
    <row r="1419" spans="1:3" s="4" customFormat="1" x14ac:dyDescent="0.2">
      <c r="A1419" s="30">
        <v>411400</v>
      </c>
      <c r="B1419" s="31" t="s">
        <v>86</v>
      </c>
      <c r="C1419" s="47">
        <v>9100</v>
      </c>
    </row>
    <row r="1420" spans="1:3" s="4" customFormat="1" ht="18.75" customHeight="1" x14ac:dyDescent="0.2">
      <c r="A1420" s="40">
        <v>412000</v>
      </c>
      <c r="B1420" s="38" t="s">
        <v>191</v>
      </c>
      <c r="C1420" s="48">
        <f>SUM(C1421:C1432)</f>
        <v>29300</v>
      </c>
    </row>
    <row r="1421" spans="1:3" s="4" customFormat="1" x14ac:dyDescent="0.2">
      <c r="A1421" s="30">
        <v>412100</v>
      </c>
      <c r="B1421" s="31" t="s">
        <v>87</v>
      </c>
      <c r="C1421" s="47">
        <v>1600</v>
      </c>
    </row>
    <row r="1422" spans="1:3" s="4" customFormat="1" x14ac:dyDescent="0.2">
      <c r="A1422" s="30">
        <v>412200</v>
      </c>
      <c r="B1422" s="31" t="s">
        <v>200</v>
      </c>
      <c r="C1422" s="47">
        <v>12000</v>
      </c>
    </row>
    <row r="1423" spans="1:3" s="4" customFormat="1" x14ac:dyDescent="0.2">
      <c r="A1423" s="30">
        <v>412300</v>
      </c>
      <c r="B1423" s="31" t="s">
        <v>88</v>
      </c>
      <c r="C1423" s="47">
        <v>2000</v>
      </c>
    </row>
    <row r="1424" spans="1:3" s="4" customFormat="1" x14ac:dyDescent="0.2">
      <c r="A1424" s="30">
        <v>412500</v>
      </c>
      <c r="B1424" s="31" t="s">
        <v>90</v>
      </c>
      <c r="C1424" s="47">
        <v>1600</v>
      </c>
    </row>
    <row r="1425" spans="1:3" s="4" customFormat="1" x14ac:dyDescent="0.2">
      <c r="A1425" s="30">
        <v>412600</v>
      </c>
      <c r="B1425" s="31" t="s">
        <v>201</v>
      </c>
      <c r="C1425" s="47">
        <v>3400</v>
      </c>
    </row>
    <row r="1426" spans="1:3" s="4" customFormat="1" x14ac:dyDescent="0.2">
      <c r="A1426" s="30">
        <v>412700</v>
      </c>
      <c r="B1426" s="31" t="s">
        <v>188</v>
      </c>
      <c r="C1426" s="47">
        <v>4500</v>
      </c>
    </row>
    <row r="1427" spans="1:3" s="4" customFormat="1" x14ac:dyDescent="0.2">
      <c r="A1427" s="30">
        <v>412900</v>
      </c>
      <c r="B1427" s="39" t="s">
        <v>508</v>
      </c>
      <c r="C1427" s="47">
        <v>0</v>
      </c>
    </row>
    <row r="1428" spans="1:3" s="4" customFormat="1" x14ac:dyDescent="0.2">
      <c r="A1428" s="30">
        <v>412900</v>
      </c>
      <c r="B1428" s="39" t="s">
        <v>277</v>
      </c>
      <c r="C1428" s="47">
        <v>0</v>
      </c>
    </row>
    <row r="1429" spans="1:3" s="4" customFormat="1" x14ac:dyDescent="0.2">
      <c r="A1429" s="30">
        <v>412900</v>
      </c>
      <c r="B1429" s="39" t="s">
        <v>295</v>
      </c>
      <c r="C1429" s="47">
        <v>400</v>
      </c>
    </row>
    <row r="1430" spans="1:3" s="4" customFormat="1" x14ac:dyDescent="0.2">
      <c r="A1430" s="30">
        <v>412900</v>
      </c>
      <c r="B1430" s="39" t="s">
        <v>296</v>
      </c>
      <c r="C1430" s="47">
        <v>2300</v>
      </c>
    </row>
    <row r="1431" spans="1:3" s="4" customFormat="1" x14ac:dyDescent="0.2">
      <c r="A1431" s="30">
        <v>412900</v>
      </c>
      <c r="B1431" s="31" t="s">
        <v>297</v>
      </c>
      <c r="C1431" s="47">
        <v>1000</v>
      </c>
    </row>
    <row r="1432" spans="1:3" s="4" customFormat="1" x14ac:dyDescent="0.2">
      <c r="A1432" s="30">
        <v>412900</v>
      </c>
      <c r="B1432" s="31" t="s">
        <v>279</v>
      </c>
      <c r="C1432" s="47">
        <v>500</v>
      </c>
    </row>
    <row r="1433" spans="1:3" s="4" customFormat="1" ht="19.5" x14ac:dyDescent="0.2">
      <c r="A1433" s="40">
        <v>510000</v>
      </c>
      <c r="B1433" s="38" t="s">
        <v>140</v>
      </c>
      <c r="C1433" s="48">
        <f>C1436+C1434</f>
        <v>2300</v>
      </c>
    </row>
    <row r="1434" spans="1:3" s="50" customFormat="1" ht="19.5" x14ac:dyDescent="0.2">
      <c r="A1434" s="40">
        <v>511000</v>
      </c>
      <c r="B1434" s="38" t="s">
        <v>141</v>
      </c>
      <c r="C1434" s="48">
        <f>SUM(C1435:C1435)</f>
        <v>2000</v>
      </c>
    </row>
    <row r="1435" spans="1:3" s="4" customFormat="1" x14ac:dyDescent="0.2">
      <c r="A1435" s="30">
        <v>511300</v>
      </c>
      <c r="B1435" s="31" t="s">
        <v>144</v>
      </c>
      <c r="C1435" s="47">
        <v>2000</v>
      </c>
    </row>
    <row r="1436" spans="1:3" s="50" customFormat="1" ht="19.5" x14ac:dyDescent="0.2">
      <c r="A1436" s="40">
        <v>516000</v>
      </c>
      <c r="B1436" s="38" t="s">
        <v>151</v>
      </c>
      <c r="C1436" s="48">
        <f t="shared" ref="C1436" si="117">C1437</f>
        <v>300</v>
      </c>
    </row>
    <row r="1437" spans="1:3" s="4" customFormat="1" x14ac:dyDescent="0.2">
      <c r="A1437" s="30">
        <v>516100</v>
      </c>
      <c r="B1437" s="31" t="s">
        <v>151</v>
      </c>
      <c r="C1437" s="47">
        <v>300</v>
      </c>
    </row>
    <row r="1438" spans="1:3" s="50" customFormat="1" ht="19.5" x14ac:dyDescent="0.2">
      <c r="A1438" s="40">
        <v>630000</v>
      </c>
      <c r="B1438" s="38" t="s">
        <v>176</v>
      </c>
      <c r="C1438" s="48">
        <f>C1439</f>
        <v>3500</v>
      </c>
    </row>
    <row r="1439" spans="1:3" s="50" customFormat="1" ht="19.5" x14ac:dyDescent="0.2">
      <c r="A1439" s="40">
        <v>638000</v>
      </c>
      <c r="B1439" s="38" t="s">
        <v>120</v>
      </c>
      <c r="C1439" s="48">
        <f t="shared" ref="C1439" si="118">C1440</f>
        <v>3500</v>
      </c>
    </row>
    <row r="1440" spans="1:3" s="4" customFormat="1" x14ac:dyDescent="0.2">
      <c r="A1440" s="30">
        <v>638100</v>
      </c>
      <c r="B1440" s="31" t="s">
        <v>181</v>
      </c>
      <c r="C1440" s="47">
        <v>3500</v>
      </c>
    </row>
    <row r="1441" spans="1:3" s="4" customFormat="1" x14ac:dyDescent="0.2">
      <c r="A1441" s="53"/>
      <c r="B1441" s="43" t="s">
        <v>214</v>
      </c>
      <c r="C1441" s="52">
        <f>C1414+C1433+C1438</f>
        <v>456600</v>
      </c>
    </row>
    <row r="1442" spans="1:3" s="4" customFormat="1" x14ac:dyDescent="0.2">
      <c r="A1442" s="15"/>
      <c r="B1442" s="16"/>
      <c r="C1442" s="17"/>
    </row>
    <row r="1443" spans="1:3" s="4" customFormat="1" x14ac:dyDescent="0.2">
      <c r="A1443" s="28"/>
      <c r="B1443" s="16"/>
      <c r="C1443" s="47"/>
    </row>
    <row r="1444" spans="1:3" s="4" customFormat="1" ht="19.5" x14ac:dyDescent="0.2">
      <c r="A1444" s="30" t="s">
        <v>577</v>
      </c>
      <c r="B1444" s="38"/>
      <c r="C1444" s="47"/>
    </row>
    <row r="1445" spans="1:3" s="4" customFormat="1" ht="19.5" x14ac:dyDescent="0.2">
      <c r="A1445" s="30" t="s">
        <v>226</v>
      </c>
      <c r="B1445" s="38"/>
      <c r="C1445" s="47"/>
    </row>
    <row r="1446" spans="1:3" s="4" customFormat="1" ht="19.5" x14ac:dyDescent="0.2">
      <c r="A1446" s="30" t="s">
        <v>322</v>
      </c>
      <c r="B1446" s="38"/>
      <c r="C1446" s="47"/>
    </row>
    <row r="1447" spans="1:3" s="4" customFormat="1" ht="19.5" x14ac:dyDescent="0.2">
      <c r="A1447" s="30" t="s">
        <v>507</v>
      </c>
      <c r="B1447" s="38"/>
      <c r="C1447" s="47"/>
    </row>
    <row r="1448" spans="1:3" s="4" customFormat="1" x14ac:dyDescent="0.2">
      <c r="A1448" s="30"/>
      <c r="B1448" s="32"/>
      <c r="C1448" s="17"/>
    </row>
    <row r="1449" spans="1:3" s="4" customFormat="1" ht="18.75" customHeight="1" x14ac:dyDescent="0.2">
      <c r="A1449" s="40">
        <v>410000</v>
      </c>
      <c r="B1449" s="34" t="s">
        <v>83</v>
      </c>
      <c r="C1449" s="48">
        <f>C1450+C1455</f>
        <v>4491600</v>
      </c>
    </row>
    <row r="1450" spans="1:3" s="4" customFormat="1" ht="19.5" x14ac:dyDescent="0.2">
      <c r="A1450" s="40">
        <v>411000</v>
      </c>
      <c r="B1450" s="34" t="s">
        <v>186</v>
      </c>
      <c r="C1450" s="48">
        <f>SUM(C1451:C1454)</f>
        <v>3703000</v>
      </c>
    </row>
    <row r="1451" spans="1:3" s="4" customFormat="1" x14ac:dyDescent="0.2">
      <c r="A1451" s="30">
        <v>411100</v>
      </c>
      <c r="B1451" s="31" t="s">
        <v>84</v>
      </c>
      <c r="C1451" s="47">
        <v>3460000</v>
      </c>
    </row>
    <row r="1452" spans="1:3" s="4" customFormat="1" x14ac:dyDescent="0.2">
      <c r="A1452" s="30">
        <v>411200</v>
      </c>
      <c r="B1452" s="31" t="s">
        <v>199</v>
      </c>
      <c r="C1452" s="47">
        <v>120000</v>
      </c>
    </row>
    <row r="1453" spans="1:3" s="4" customFormat="1" ht="37.5" customHeight="1" x14ac:dyDescent="0.2">
      <c r="A1453" s="30">
        <v>411300</v>
      </c>
      <c r="B1453" s="31" t="s">
        <v>85</v>
      </c>
      <c r="C1453" s="47">
        <v>75000</v>
      </c>
    </row>
    <row r="1454" spans="1:3" s="4" customFormat="1" x14ac:dyDescent="0.2">
      <c r="A1454" s="30">
        <v>411400</v>
      </c>
      <c r="B1454" s="31" t="s">
        <v>86</v>
      </c>
      <c r="C1454" s="47">
        <v>48000</v>
      </c>
    </row>
    <row r="1455" spans="1:3" s="4" customFormat="1" ht="18.75" customHeight="1" x14ac:dyDescent="0.2">
      <c r="A1455" s="40">
        <v>412000</v>
      </c>
      <c r="B1455" s="38" t="s">
        <v>191</v>
      </c>
      <c r="C1455" s="48">
        <f>SUM(C1456:C1467)</f>
        <v>788600</v>
      </c>
    </row>
    <row r="1456" spans="1:3" s="4" customFormat="1" x14ac:dyDescent="0.2">
      <c r="A1456" s="30">
        <v>412100</v>
      </c>
      <c r="B1456" s="31" t="s">
        <v>87</v>
      </c>
      <c r="C1456" s="47">
        <v>20000</v>
      </c>
    </row>
    <row r="1457" spans="1:3" s="4" customFormat="1" x14ac:dyDescent="0.2">
      <c r="A1457" s="30">
        <v>412200</v>
      </c>
      <c r="B1457" s="31" t="s">
        <v>200</v>
      </c>
      <c r="C1457" s="47">
        <v>200000</v>
      </c>
    </row>
    <row r="1458" spans="1:3" s="4" customFormat="1" x14ac:dyDescent="0.2">
      <c r="A1458" s="30">
        <v>412300</v>
      </c>
      <c r="B1458" s="31" t="s">
        <v>88</v>
      </c>
      <c r="C1458" s="47">
        <v>31100</v>
      </c>
    </row>
    <row r="1459" spans="1:3" s="4" customFormat="1" x14ac:dyDescent="0.2">
      <c r="A1459" s="30">
        <v>412500</v>
      </c>
      <c r="B1459" s="31" t="s">
        <v>90</v>
      </c>
      <c r="C1459" s="47">
        <v>8000</v>
      </c>
    </row>
    <row r="1460" spans="1:3" s="4" customFormat="1" x14ac:dyDescent="0.2">
      <c r="A1460" s="30">
        <v>412600</v>
      </c>
      <c r="B1460" s="31" t="s">
        <v>201</v>
      </c>
      <c r="C1460" s="47">
        <v>6800</v>
      </c>
    </row>
    <row r="1461" spans="1:3" s="4" customFormat="1" x14ac:dyDescent="0.2">
      <c r="A1461" s="30">
        <v>412700</v>
      </c>
      <c r="B1461" s="31" t="s">
        <v>188</v>
      </c>
      <c r="C1461" s="47">
        <v>90000</v>
      </c>
    </row>
    <row r="1462" spans="1:3" s="4" customFormat="1" x14ac:dyDescent="0.2">
      <c r="A1462" s="30">
        <v>412900</v>
      </c>
      <c r="B1462" s="39" t="s">
        <v>508</v>
      </c>
      <c r="C1462" s="47">
        <v>0</v>
      </c>
    </row>
    <row r="1463" spans="1:3" s="4" customFormat="1" x14ac:dyDescent="0.2">
      <c r="A1463" s="30">
        <v>412900</v>
      </c>
      <c r="B1463" s="39" t="s">
        <v>277</v>
      </c>
      <c r="C1463" s="47">
        <v>420000</v>
      </c>
    </row>
    <row r="1464" spans="1:3" s="4" customFormat="1" x14ac:dyDescent="0.2">
      <c r="A1464" s="30">
        <v>412900</v>
      </c>
      <c r="B1464" s="39" t="s">
        <v>295</v>
      </c>
      <c r="C1464" s="47">
        <v>2100</v>
      </c>
    </row>
    <row r="1465" spans="1:3" s="4" customFormat="1" x14ac:dyDescent="0.2">
      <c r="A1465" s="30">
        <v>412900</v>
      </c>
      <c r="B1465" s="39" t="s">
        <v>296</v>
      </c>
      <c r="C1465" s="47">
        <v>2500</v>
      </c>
    </row>
    <row r="1466" spans="1:3" s="4" customFormat="1" x14ac:dyDescent="0.2">
      <c r="A1466" s="30">
        <v>412900</v>
      </c>
      <c r="B1466" s="31" t="s">
        <v>297</v>
      </c>
      <c r="C1466" s="47">
        <v>7600</v>
      </c>
    </row>
    <row r="1467" spans="1:3" s="4" customFormat="1" x14ac:dyDescent="0.2">
      <c r="A1467" s="30">
        <v>412900</v>
      </c>
      <c r="B1467" s="31" t="s">
        <v>279</v>
      </c>
      <c r="C1467" s="47">
        <v>500</v>
      </c>
    </row>
    <row r="1468" spans="1:3" s="4" customFormat="1" ht="19.5" x14ac:dyDescent="0.2">
      <c r="A1468" s="40">
        <v>510000</v>
      </c>
      <c r="B1468" s="38" t="s">
        <v>140</v>
      </c>
      <c r="C1468" s="48">
        <f t="shared" ref="C1468" si="119">C1469</f>
        <v>10000</v>
      </c>
    </row>
    <row r="1469" spans="1:3" s="4" customFormat="1" ht="19.5" x14ac:dyDescent="0.2">
      <c r="A1469" s="40">
        <v>511000</v>
      </c>
      <c r="B1469" s="38" t="s">
        <v>141</v>
      </c>
      <c r="C1469" s="48">
        <f>SUM(C1470:C1470)</f>
        <v>10000</v>
      </c>
    </row>
    <row r="1470" spans="1:3" s="4" customFormat="1" x14ac:dyDescent="0.2">
      <c r="A1470" s="30">
        <v>511300</v>
      </c>
      <c r="B1470" s="31" t="s">
        <v>144</v>
      </c>
      <c r="C1470" s="47">
        <v>10000</v>
      </c>
    </row>
    <row r="1471" spans="1:3" s="50" customFormat="1" ht="19.5" x14ac:dyDescent="0.2">
      <c r="A1471" s="40">
        <v>630000</v>
      </c>
      <c r="B1471" s="38" t="s">
        <v>176</v>
      </c>
      <c r="C1471" s="48">
        <f>C1472</f>
        <v>85000</v>
      </c>
    </row>
    <row r="1472" spans="1:3" s="50" customFormat="1" ht="19.5" x14ac:dyDescent="0.2">
      <c r="A1472" s="40">
        <v>638000</v>
      </c>
      <c r="B1472" s="38" t="s">
        <v>120</v>
      </c>
      <c r="C1472" s="48">
        <f t="shared" ref="C1472" si="120">C1473</f>
        <v>85000</v>
      </c>
    </row>
    <row r="1473" spans="1:3" s="4" customFormat="1" x14ac:dyDescent="0.2">
      <c r="A1473" s="30">
        <v>638100</v>
      </c>
      <c r="B1473" s="31" t="s">
        <v>181</v>
      </c>
      <c r="C1473" s="47">
        <v>85000</v>
      </c>
    </row>
    <row r="1474" spans="1:3" s="4" customFormat="1" x14ac:dyDescent="0.2">
      <c r="A1474" s="53"/>
      <c r="B1474" s="43" t="s">
        <v>214</v>
      </c>
      <c r="C1474" s="52">
        <f>C1449+C1468+C1471</f>
        <v>4586600</v>
      </c>
    </row>
    <row r="1475" spans="1:3" s="4" customFormat="1" x14ac:dyDescent="0.2">
      <c r="A1475" s="15"/>
      <c r="B1475" s="16"/>
      <c r="C1475" s="47"/>
    </row>
    <row r="1476" spans="1:3" s="4" customFormat="1" x14ac:dyDescent="0.2">
      <c r="A1476" s="28"/>
      <c r="B1476" s="16"/>
      <c r="C1476" s="47"/>
    </row>
    <row r="1477" spans="1:3" s="4" customFormat="1" ht="19.5" x14ac:dyDescent="0.2">
      <c r="A1477" s="30" t="s">
        <v>578</v>
      </c>
      <c r="B1477" s="38"/>
      <c r="C1477" s="47"/>
    </row>
    <row r="1478" spans="1:3" s="4" customFormat="1" ht="19.5" x14ac:dyDescent="0.2">
      <c r="A1478" s="30" t="s">
        <v>226</v>
      </c>
      <c r="B1478" s="38"/>
      <c r="C1478" s="47"/>
    </row>
    <row r="1479" spans="1:3" s="4" customFormat="1" ht="19.5" x14ac:dyDescent="0.2">
      <c r="A1479" s="30" t="s">
        <v>333</v>
      </c>
      <c r="B1479" s="38"/>
      <c r="C1479" s="47"/>
    </row>
    <row r="1480" spans="1:3" s="4" customFormat="1" ht="19.5" x14ac:dyDescent="0.2">
      <c r="A1480" s="30" t="s">
        <v>507</v>
      </c>
      <c r="B1480" s="38"/>
      <c r="C1480" s="47"/>
    </row>
    <row r="1481" spans="1:3" s="4" customFormat="1" x14ac:dyDescent="0.2">
      <c r="A1481" s="30"/>
      <c r="B1481" s="32"/>
      <c r="C1481" s="17"/>
    </row>
    <row r="1482" spans="1:3" s="4" customFormat="1" ht="18.75" customHeight="1" x14ac:dyDescent="0.2">
      <c r="A1482" s="40">
        <v>410000</v>
      </c>
      <c r="B1482" s="34" t="s">
        <v>83</v>
      </c>
      <c r="C1482" s="48">
        <f>C1483+C1488</f>
        <v>1288000</v>
      </c>
    </row>
    <row r="1483" spans="1:3" s="4" customFormat="1" ht="19.5" x14ac:dyDescent="0.2">
      <c r="A1483" s="40">
        <v>411000</v>
      </c>
      <c r="B1483" s="34" t="s">
        <v>186</v>
      </c>
      <c r="C1483" s="48">
        <f>SUM(C1484:C1487)</f>
        <v>712000</v>
      </c>
    </row>
    <row r="1484" spans="1:3" s="4" customFormat="1" x14ac:dyDescent="0.2">
      <c r="A1484" s="30">
        <v>411100</v>
      </c>
      <c r="B1484" s="31" t="s">
        <v>84</v>
      </c>
      <c r="C1484" s="47">
        <v>670000</v>
      </c>
    </row>
    <row r="1485" spans="1:3" s="4" customFormat="1" x14ac:dyDescent="0.2">
      <c r="A1485" s="30">
        <v>411200</v>
      </c>
      <c r="B1485" s="31" t="s">
        <v>199</v>
      </c>
      <c r="C1485" s="47">
        <v>32000</v>
      </c>
    </row>
    <row r="1486" spans="1:3" s="4" customFormat="1" ht="37.5" x14ac:dyDescent="0.2">
      <c r="A1486" s="30">
        <v>411300</v>
      </c>
      <c r="B1486" s="31" t="s">
        <v>85</v>
      </c>
      <c r="C1486" s="47">
        <v>10000</v>
      </c>
    </row>
    <row r="1487" spans="1:3" s="4" customFormat="1" x14ac:dyDescent="0.2">
      <c r="A1487" s="30">
        <v>411400</v>
      </c>
      <c r="B1487" s="31" t="s">
        <v>86</v>
      </c>
      <c r="C1487" s="47">
        <v>0</v>
      </c>
    </row>
    <row r="1488" spans="1:3" s="4" customFormat="1" ht="19.5" x14ac:dyDescent="0.2">
      <c r="A1488" s="40">
        <v>412000</v>
      </c>
      <c r="B1488" s="38" t="s">
        <v>191</v>
      </c>
      <c r="C1488" s="48">
        <f>SUM(C1489:C1499)</f>
        <v>576000</v>
      </c>
    </row>
    <row r="1489" spans="1:3" s="4" customFormat="1" ht="18.75" customHeight="1" x14ac:dyDescent="0.2">
      <c r="A1489" s="30">
        <v>412100</v>
      </c>
      <c r="B1489" s="31" t="s">
        <v>87</v>
      </c>
      <c r="C1489" s="47">
        <v>11900</v>
      </c>
    </row>
    <row r="1490" spans="1:3" s="4" customFormat="1" x14ac:dyDescent="0.2">
      <c r="A1490" s="30">
        <v>412200</v>
      </c>
      <c r="B1490" s="31" t="s">
        <v>200</v>
      </c>
      <c r="C1490" s="47">
        <v>36000</v>
      </c>
    </row>
    <row r="1491" spans="1:3" s="4" customFormat="1" x14ac:dyDescent="0.2">
      <c r="A1491" s="30">
        <v>412300</v>
      </c>
      <c r="B1491" s="31" t="s">
        <v>88</v>
      </c>
      <c r="C1491" s="47">
        <v>5800</v>
      </c>
    </row>
    <row r="1492" spans="1:3" s="4" customFormat="1" x14ac:dyDescent="0.2">
      <c r="A1492" s="30">
        <v>412500</v>
      </c>
      <c r="B1492" s="31" t="s">
        <v>90</v>
      </c>
      <c r="C1492" s="47">
        <v>3400</v>
      </c>
    </row>
    <row r="1493" spans="1:3" s="4" customFormat="1" x14ac:dyDescent="0.2">
      <c r="A1493" s="30">
        <v>412600</v>
      </c>
      <c r="B1493" s="31" t="s">
        <v>201</v>
      </c>
      <c r="C1493" s="47">
        <v>11100</v>
      </c>
    </row>
    <row r="1494" spans="1:3" s="4" customFormat="1" x14ac:dyDescent="0.2">
      <c r="A1494" s="30">
        <v>412700</v>
      </c>
      <c r="B1494" s="31" t="s">
        <v>188</v>
      </c>
      <c r="C1494" s="47">
        <v>25000</v>
      </c>
    </row>
    <row r="1495" spans="1:3" s="4" customFormat="1" x14ac:dyDescent="0.2">
      <c r="A1495" s="30">
        <v>412700</v>
      </c>
      <c r="B1495" s="31" t="s">
        <v>579</v>
      </c>
      <c r="C1495" s="47">
        <v>480000</v>
      </c>
    </row>
    <row r="1496" spans="1:3" s="4" customFormat="1" x14ac:dyDescent="0.2">
      <c r="A1496" s="30">
        <v>412900</v>
      </c>
      <c r="B1496" s="39" t="s">
        <v>508</v>
      </c>
      <c r="C1496" s="47">
        <v>0</v>
      </c>
    </row>
    <row r="1497" spans="1:3" s="4" customFormat="1" x14ac:dyDescent="0.2">
      <c r="A1497" s="30">
        <v>412900</v>
      </c>
      <c r="B1497" s="39" t="s">
        <v>295</v>
      </c>
      <c r="C1497" s="47">
        <v>600</v>
      </c>
    </row>
    <row r="1498" spans="1:3" s="4" customFormat="1" x14ac:dyDescent="0.2">
      <c r="A1498" s="30">
        <v>412900</v>
      </c>
      <c r="B1498" s="39" t="s">
        <v>297</v>
      </c>
      <c r="C1498" s="47">
        <v>1300</v>
      </c>
    </row>
    <row r="1499" spans="1:3" s="4" customFormat="1" x14ac:dyDescent="0.2">
      <c r="A1499" s="30">
        <v>412900</v>
      </c>
      <c r="B1499" s="31" t="s">
        <v>279</v>
      </c>
      <c r="C1499" s="47">
        <v>900</v>
      </c>
    </row>
    <row r="1500" spans="1:3" s="4" customFormat="1" ht="19.5" x14ac:dyDescent="0.2">
      <c r="A1500" s="40">
        <v>510000</v>
      </c>
      <c r="B1500" s="38" t="s">
        <v>140</v>
      </c>
      <c r="C1500" s="48">
        <f>C1501+C1503</f>
        <v>3700</v>
      </c>
    </row>
    <row r="1501" spans="1:3" s="4" customFormat="1" ht="18.75" customHeight="1" x14ac:dyDescent="0.2">
      <c r="A1501" s="40">
        <v>511000</v>
      </c>
      <c r="B1501" s="38" t="s">
        <v>141</v>
      </c>
      <c r="C1501" s="48">
        <f>SUM(C1502:C1502)</f>
        <v>3000</v>
      </c>
    </row>
    <row r="1502" spans="1:3" s="4" customFormat="1" x14ac:dyDescent="0.2">
      <c r="A1502" s="30">
        <v>511300</v>
      </c>
      <c r="B1502" s="31" t="s">
        <v>144</v>
      </c>
      <c r="C1502" s="47">
        <v>3000</v>
      </c>
    </row>
    <row r="1503" spans="1:3" s="50" customFormat="1" ht="19.5" x14ac:dyDescent="0.2">
      <c r="A1503" s="40">
        <v>516000</v>
      </c>
      <c r="B1503" s="38" t="s">
        <v>151</v>
      </c>
      <c r="C1503" s="48">
        <f t="shared" ref="C1503" si="121">C1504</f>
        <v>700</v>
      </c>
    </row>
    <row r="1504" spans="1:3" s="4" customFormat="1" x14ac:dyDescent="0.2">
      <c r="A1504" s="30">
        <v>516100</v>
      </c>
      <c r="B1504" s="31" t="s">
        <v>151</v>
      </c>
      <c r="C1504" s="47">
        <v>700</v>
      </c>
    </row>
    <row r="1505" spans="1:3" s="4" customFormat="1" x14ac:dyDescent="0.2">
      <c r="A1505" s="53"/>
      <c r="B1505" s="43" t="s">
        <v>214</v>
      </c>
      <c r="C1505" s="52">
        <f>C1482+C1500</f>
        <v>1291700</v>
      </c>
    </row>
    <row r="1506" spans="1:3" s="4" customFormat="1" x14ac:dyDescent="0.2">
      <c r="A1506" s="15"/>
      <c r="B1506" s="16"/>
      <c r="C1506" s="47"/>
    </row>
    <row r="1507" spans="1:3" s="4" customFormat="1" x14ac:dyDescent="0.2">
      <c r="A1507" s="28"/>
      <c r="B1507" s="16"/>
      <c r="C1507" s="47"/>
    </row>
    <row r="1508" spans="1:3" s="4" customFormat="1" ht="19.5" x14ac:dyDescent="0.2">
      <c r="A1508" s="30" t="s">
        <v>580</v>
      </c>
      <c r="B1508" s="38"/>
      <c r="C1508" s="47"/>
    </row>
    <row r="1509" spans="1:3" s="4" customFormat="1" ht="19.5" x14ac:dyDescent="0.2">
      <c r="A1509" s="30" t="s">
        <v>227</v>
      </c>
      <c r="B1509" s="38"/>
      <c r="C1509" s="47"/>
    </row>
    <row r="1510" spans="1:3" s="4" customFormat="1" ht="19.5" x14ac:dyDescent="0.2">
      <c r="A1510" s="30" t="s">
        <v>324</v>
      </c>
      <c r="B1510" s="38"/>
      <c r="C1510" s="47"/>
    </row>
    <row r="1511" spans="1:3" s="4" customFormat="1" ht="19.5" x14ac:dyDescent="0.2">
      <c r="A1511" s="30" t="s">
        <v>507</v>
      </c>
      <c r="B1511" s="38"/>
      <c r="C1511" s="47"/>
    </row>
    <row r="1512" spans="1:3" s="4" customFormat="1" x14ac:dyDescent="0.2">
      <c r="A1512" s="30"/>
      <c r="B1512" s="69"/>
      <c r="C1512" s="17"/>
    </row>
    <row r="1513" spans="1:3" s="4" customFormat="1" ht="19.5" x14ac:dyDescent="0.2">
      <c r="A1513" s="40">
        <v>410000</v>
      </c>
      <c r="B1513" s="34" t="s">
        <v>83</v>
      </c>
      <c r="C1513" s="48">
        <f>C1514+C1519</f>
        <v>4176400</v>
      </c>
    </row>
    <row r="1514" spans="1:3" s="4" customFormat="1" ht="19.5" x14ac:dyDescent="0.2">
      <c r="A1514" s="40">
        <v>411000</v>
      </c>
      <c r="B1514" s="34" t="s">
        <v>186</v>
      </c>
      <c r="C1514" s="48">
        <f t="shared" ref="C1514" si="122">SUM(C1515:C1518)</f>
        <v>1293500</v>
      </c>
    </row>
    <row r="1515" spans="1:3" s="4" customFormat="1" x14ac:dyDescent="0.2">
      <c r="A1515" s="30">
        <v>411100</v>
      </c>
      <c r="B1515" s="31" t="s">
        <v>84</v>
      </c>
      <c r="C1515" s="47">
        <v>1215000</v>
      </c>
    </row>
    <row r="1516" spans="1:3" s="4" customFormat="1" x14ac:dyDescent="0.2">
      <c r="A1516" s="30">
        <v>411200</v>
      </c>
      <c r="B1516" s="31" t="s">
        <v>199</v>
      </c>
      <c r="C1516" s="47">
        <v>42000</v>
      </c>
    </row>
    <row r="1517" spans="1:3" s="4" customFormat="1" ht="37.5" x14ac:dyDescent="0.2">
      <c r="A1517" s="30">
        <v>411300</v>
      </c>
      <c r="B1517" s="31" t="s">
        <v>85</v>
      </c>
      <c r="C1517" s="47">
        <v>20000</v>
      </c>
    </row>
    <row r="1518" spans="1:3" s="4" customFormat="1" x14ac:dyDescent="0.2">
      <c r="A1518" s="30">
        <v>411400</v>
      </c>
      <c r="B1518" s="31" t="s">
        <v>86</v>
      </c>
      <c r="C1518" s="47">
        <v>16500</v>
      </c>
    </row>
    <row r="1519" spans="1:3" s="4" customFormat="1" ht="18.75" customHeight="1" x14ac:dyDescent="0.2">
      <c r="A1519" s="40">
        <v>412000</v>
      </c>
      <c r="B1519" s="38" t="s">
        <v>191</v>
      </c>
      <c r="C1519" s="48">
        <f>SUM(C1520:C1529)</f>
        <v>2882900</v>
      </c>
    </row>
    <row r="1520" spans="1:3" s="4" customFormat="1" x14ac:dyDescent="0.2">
      <c r="A1520" s="30">
        <v>412200</v>
      </c>
      <c r="B1520" s="31" t="s">
        <v>200</v>
      </c>
      <c r="C1520" s="47">
        <v>85000</v>
      </c>
    </row>
    <row r="1521" spans="1:3" s="4" customFormat="1" x14ac:dyDescent="0.2">
      <c r="A1521" s="30">
        <v>412300</v>
      </c>
      <c r="B1521" s="31" t="s">
        <v>88</v>
      </c>
      <c r="C1521" s="47">
        <v>20500</v>
      </c>
    </row>
    <row r="1522" spans="1:3" s="4" customFormat="1" x14ac:dyDescent="0.2">
      <c r="A1522" s="30">
        <v>412500</v>
      </c>
      <c r="B1522" s="31" t="s">
        <v>90</v>
      </c>
      <c r="C1522" s="47">
        <v>7500</v>
      </c>
    </row>
    <row r="1523" spans="1:3" s="4" customFormat="1" x14ac:dyDescent="0.2">
      <c r="A1523" s="30">
        <v>412600</v>
      </c>
      <c r="B1523" s="31" t="s">
        <v>201</v>
      </c>
      <c r="C1523" s="47">
        <v>14500</v>
      </c>
    </row>
    <row r="1524" spans="1:3" s="4" customFormat="1" x14ac:dyDescent="0.2">
      <c r="A1524" s="30">
        <v>412700</v>
      </c>
      <c r="B1524" s="31" t="s">
        <v>188</v>
      </c>
      <c r="C1524" s="47">
        <v>29000</v>
      </c>
    </row>
    <row r="1525" spans="1:3" s="4" customFormat="1" x14ac:dyDescent="0.2">
      <c r="A1525" s="30">
        <v>412900</v>
      </c>
      <c r="B1525" s="39" t="s">
        <v>508</v>
      </c>
      <c r="C1525" s="47">
        <v>0</v>
      </c>
    </row>
    <row r="1526" spans="1:3" s="4" customFormat="1" x14ac:dyDescent="0.2">
      <c r="A1526" s="30">
        <v>412900</v>
      </c>
      <c r="B1526" s="39" t="s">
        <v>277</v>
      </c>
      <c r="C1526" s="47">
        <v>220000</v>
      </c>
    </row>
    <row r="1527" spans="1:3" s="4" customFormat="1" x14ac:dyDescent="0.2">
      <c r="A1527" s="30">
        <v>412900</v>
      </c>
      <c r="B1527" s="39" t="s">
        <v>295</v>
      </c>
      <c r="C1527" s="47">
        <v>4000</v>
      </c>
    </row>
    <row r="1528" spans="1:3" s="4" customFormat="1" x14ac:dyDescent="0.2">
      <c r="A1528" s="30">
        <v>412900</v>
      </c>
      <c r="B1528" s="39" t="s">
        <v>297</v>
      </c>
      <c r="C1528" s="47">
        <v>2400</v>
      </c>
    </row>
    <row r="1529" spans="1:3" s="4" customFormat="1" x14ac:dyDescent="0.2">
      <c r="A1529" s="30">
        <v>412900</v>
      </c>
      <c r="B1529" s="31" t="s">
        <v>279</v>
      </c>
      <c r="C1529" s="47">
        <v>2500000</v>
      </c>
    </row>
    <row r="1530" spans="1:3" s="4" customFormat="1" ht="18.75" customHeight="1" x14ac:dyDescent="0.2">
      <c r="A1530" s="40">
        <v>510000</v>
      </c>
      <c r="B1530" s="38" t="s">
        <v>140</v>
      </c>
      <c r="C1530" s="48">
        <f>C1531+C1533</f>
        <v>14000</v>
      </c>
    </row>
    <row r="1531" spans="1:3" s="4" customFormat="1" ht="19.5" x14ac:dyDescent="0.2">
      <c r="A1531" s="40">
        <v>511000</v>
      </c>
      <c r="B1531" s="34" t="s">
        <v>141</v>
      </c>
      <c r="C1531" s="48">
        <f>SUM(C1532:C1532)</f>
        <v>10000</v>
      </c>
    </row>
    <row r="1532" spans="1:3" s="4" customFormat="1" x14ac:dyDescent="0.2">
      <c r="A1532" s="30">
        <v>511300</v>
      </c>
      <c r="B1532" s="31" t="s">
        <v>144</v>
      </c>
      <c r="C1532" s="47">
        <v>10000</v>
      </c>
    </row>
    <row r="1533" spans="1:3" s="50" customFormat="1" ht="19.5" x14ac:dyDescent="0.2">
      <c r="A1533" s="40">
        <v>516000</v>
      </c>
      <c r="B1533" s="38" t="s">
        <v>151</v>
      </c>
      <c r="C1533" s="48">
        <f t="shared" ref="C1533" si="123">C1534</f>
        <v>4000</v>
      </c>
    </row>
    <row r="1534" spans="1:3" s="4" customFormat="1" x14ac:dyDescent="0.2">
      <c r="A1534" s="30">
        <v>516100</v>
      </c>
      <c r="B1534" s="31" t="s">
        <v>151</v>
      </c>
      <c r="C1534" s="47">
        <v>4000</v>
      </c>
    </row>
    <row r="1535" spans="1:3" s="50" customFormat="1" ht="19.5" x14ac:dyDescent="0.2">
      <c r="A1535" s="40">
        <v>630000</v>
      </c>
      <c r="B1535" s="38" t="s">
        <v>176</v>
      </c>
      <c r="C1535" s="48">
        <f>C1536</f>
        <v>10000</v>
      </c>
    </row>
    <row r="1536" spans="1:3" s="50" customFormat="1" ht="19.5" x14ac:dyDescent="0.2">
      <c r="A1536" s="40">
        <v>638000</v>
      </c>
      <c r="B1536" s="38" t="s">
        <v>120</v>
      </c>
      <c r="C1536" s="48">
        <f t="shared" ref="C1536" si="124">C1537</f>
        <v>10000</v>
      </c>
    </row>
    <row r="1537" spans="1:3" s="4" customFormat="1" x14ac:dyDescent="0.2">
      <c r="A1537" s="30">
        <v>638100</v>
      </c>
      <c r="B1537" s="31" t="s">
        <v>181</v>
      </c>
      <c r="C1537" s="47">
        <v>10000</v>
      </c>
    </row>
    <row r="1538" spans="1:3" s="4" customFormat="1" x14ac:dyDescent="0.2">
      <c r="A1538" s="53"/>
      <c r="B1538" s="43" t="s">
        <v>214</v>
      </c>
      <c r="C1538" s="70">
        <f>C1513+C1530+C1535</f>
        <v>4200400</v>
      </c>
    </row>
    <row r="1539" spans="1:3" s="4" customFormat="1" x14ac:dyDescent="0.2">
      <c r="A1539" s="15"/>
      <c r="B1539" s="16"/>
      <c r="C1539" s="17"/>
    </row>
    <row r="1540" spans="1:3" s="4" customFormat="1" x14ac:dyDescent="0.2">
      <c r="A1540" s="28"/>
      <c r="B1540" s="16"/>
      <c r="C1540" s="47"/>
    </row>
    <row r="1541" spans="1:3" s="4" customFormat="1" x14ac:dyDescent="0.2">
      <c r="A1541" s="30" t="s">
        <v>581</v>
      </c>
      <c r="B1541" s="31"/>
      <c r="C1541" s="47"/>
    </row>
    <row r="1542" spans="1:3" s="4" customFormat="1" x14ac:dyDescent="0.2">
      <c r="A1542" s="30" t="s">
        <v>227</v>
      </c>
      <c r="B1542" s="31"/>
      <c r="C1542" s="47"/>
    </row>
    <row r="1543" spans="1:3" s="4" customFormat="1" ht="19.5" x14ac:dyDescent="0.2">
      <c r="A1543" s="30" t="s">
        <v>333</v>
      </c>
      <c r="B1543" s="38"/>
      <c r="C1543" s="47"/>
    </row>
    <row r="1544" spans="1:3" s="4" customFormat="1" ht="19.5" x14ac:dyDescent="0.2">
      <c r="A1544" s="30" t="s">
        <v>507</v>
      </c>
      <c r="B1544" s="38"/>
      <c r="C1544" s="47"/>
    </row>
    <row r="1545" spans="1:3" s="4" customFormat="1" x14ac:dyDescent="0.2">
      <c r="A1545" s="30"/>
      <c r="B1545" s="32"/>
      <c r="C1545" s="17"/>
    </row>
    <row r="1546" spans="1:3" s="4" customFormat="1" ht="19.5" x14ac:dyDescent="0.2">
      <c r="A1546" s="40">
        <v>410000</v>
      </c>
      <c r="B1546" s="34" t="s">
        <v>83</v>
      </c>
      <c r="C1546" s="48">
        <f t="shared" ref="C1546" si="125">C1547+C1552</f>
        <v>2951800</v>
      </c>
    </row>
    <row r="1547" spans="1:3" s="4" customFormat="1" ht="19.5" x14ac:dyDescent="0.2">
      <c r="A1547" s="40">
        <v>411000</v>
      </c>
      <c r="B1547" s="34" t="s">
        <v>186</v>
      </c>
      <c r="C1547" s="48">
        <f t="shared" ref="C1547" si="126">SUM(C1548:C1551)</f>
        <v>2784000</v>
      </c>
    </row>
    <row r="1548" spans="1:3" s="4" customFormat="1" x14ac:dyDescent="0.2">
      <c r="A1548" s="30">
        <v>411100</v>
      </c>
      <c r="B1548" s="31" t="s">
        <v>84</v>
      </c>
      <c r="C1548" s="47">
        <v>2600000</v>
      </c>
    </row>
    <row r="1549" spans="1:3" s="4" customFormat="1" x14ac:dyDescent="0.2">
      <c r="A1549" s="30">
        <v>411200</v>
      </c>
      <c r="B1549" s="31" t="s">
        <v>199</v>
      </c>
      <c r="C1549" s="47">
        <v>84000</v>
      </c>
    </row>
    <row r="1550" spans="1:3" s="4" customFormat="1" ht="37.5" x14ac:dyDescent="0.2">
      <c r="A1550" s="30">
        <v>411300</v>
      </c>
      <c r="B1550" s="31" t="s">
        <v>85</v>
      </c>
      <c r="C1550" s="47">
        <v>80000</v>
      </c>
    </row>
    <row r="1551" spans="1:3" s="4" customFormat="1" x14ac:dyDescent="0.2">
      <c r="A1551" s="30">
        <v>411400</v>
      </c>
      <c r="B1551" s="31" t="s">
        <v>86</v>
      </c>
      <c r="C1551" s="47">
        <v>20000</v>
      </c>
    </row>
    <row r="1552" spans="1:3" s="4" customFormat="1" ht="18.75" customHeight="1" x14ac:dyDescent="0.2">
      <c r="A1552" s="40">
        <v>412000</v>
      </c>
      <c r="B1552" s="38" t="s">
        <v>191</v>
      </c>
      <c r="C1552" s="48">
        <f>SUM(C1553:C1562)</f>
        <v>167800</v>
      </c>
    </row>
    <row r="1553" spans="1:3" s="4" customFormat="1" x14ac:dyDescent="0.2">
      <c r="A1553" s="49">
        <v>412100</v>
      </c>
      <c r="B1553" s="31" t="s">
        <v>87</v>
      </c>
      <c r="C1553" s="47">
        <v>1000</v>
      </c>
    </row>
    <row r="1554" spans="1:3" s="4" customFormat="1" ht="18.75" customHeight="1" x14ac:dyDescent="0.2">
      <c r="A1554" s="30">
        <v>412200</v>
      </c>
      <c r="B1554" s="31" t="s">
        <v>200</v>
      </c>
      <c r="C1554" s="47">
        <v>85000</v>
      </c>
    </row>
    <row r="1555" spans="1:3" s="4" customFormat="1" x14ac:dyDescent="0.2">
      <c r="A1555" s="30">
        <v>412300</v>
      </c>
      <c r="B1555" s="31" t="s">
        <v>88</v>
      </c>
      <c r="C1555" s="47">
        <v>52300</v>
      </c>
    </row>
    <row r="1556" spans="1:3" s="4" customFormat="1" x14ac:dyDescent="0.2">
      <c r="A1556" s="30">
        <v>412500</v>
      </c>
      <c r="B1556" s="31" t="s">
        <v>90</v>
      </c>
      <c r="C1556" s="47">
        <v>9500</v>
      </c>
    </row>
    <row r="1557" spans="1:3" s="4" customFormat="1" x14ac:dyDescent="0.2">
      <c r="A1557" s="30">
        <v>412600</v>
      </c>
      <c r="B1557" s="31" t="s">
        <v>201</v>
      </c>
      <c r="C1557" s="47">
        <v>3300</v>
      </c>
    </row>
    <row r="1558" spans="1:3" s="4" customFormat="1" x14ac:dyDescent="0.2">
      <c r="A1558" s="30">
        <v>412700</v>
      </c>
      <c r="B1558" s="31" t="s">
        <v>188</v>
      </c>
      <c r="C1558" s="47">
        <v>14000</v>
      </c>
    </row>
    <row r="1559" spans="1:3" s="4" customFormat="1" x14ac:dyDescent="0.2">
      <c r="A1559" s="30">
        <v>412900</v>
      </c>
      <c r="B1559" s="39" t="s">
        <v>508</v>
      </c>
      <c r="C1559" s="47">
        <v>0</v>
      </c>
    </row>
    <row r="1560" spans="1:3" s="4" customFormat="1" x14ac:dyDescent="0.2">
      <c r="A1560" s="30">
        <v>412900</v>
      </c>
      <c r="B1560" s="39" t="s">
        <v>295</v>
      </c>
      <c r="C1560" s="47">
        <v>1100</v>
      </c>
    </row>
    <row r="1561" spans="1:3" s="4" customFormat="1" x14ac:dyDescent="0.2">
      <c r="A1561" s="30">
        <v>412900</v>
      </c>
      <c r="B1561" s="39" t="s">
        <v>296</v>
      </c>
      <c r="C1561" s="47">
        <v>1300</v>
      </c>
    </row>
    <row r="1562" spans="1:3" s="4" customFormat="1" x14ac:dyDescent="0.2">
      <c r="A1562" s="30">
        <v>412900</v>
      </c>
      <c r="B1562" s="31" t="s">
        <v>279</v>
      </c>
      <c r="C1562" s="47">
        <v>300</v>
      </c>
    </row>
    <row r="1563" spans="1:3" s="4" customFormat="1" ht="18.75" customHeight="1" x14ac:dyDescent="0.2">
      <c r="A1563" s="40">
        <v>510000</v>
      </c>
      <c r="B1563" s="38" t="s">
        <v>140</v>
      </c>
      <c r="C1563" s="48">
        <f>C1564+C1567</f>
        <v>7500</v>
      </c>
    </row>
    <row r="1564" spans="1:3" s="4" customFormat="1" ht="19.5" x14ac:dyDescent="0.2">
      <c r="A1564" s="40">
        <v>511000</v>
      </c>
      <c r="B1564" s="38" t="s">
        <v>141</v>
      </c>
      <c r="C1564" s="48">
        <f>SUM(C1565:C1566)</f>
        <v>5000</v>
      </c>
    </row>
    <row r="1565" spans="1:3" s="4" customFormat="1" x14ac:dyDescent="0.2">
      <c r="A1565" s="49">
        <v>511100</v>
      </c>
      <c r="B1565" s="31" t="s">
        <v>142</v>
      </c>
      <c r="C1565" s="47">
        <v>0</v>
      </c>
    </row>
    <row r="1566" spans="1:3" s="4" customFormat="1" x14ac:dyDescent="0.2">
      <c r="A1566" s="30">
        <v>511300</v>
      </c>
      <c r="B1566" s="31" t="s">
        <v>144</v>
      </c>
      <c r="C1566" s="47">
        <v>5000</v>
      </c>
    </row>
    <row r="1567" spans="1:3" s="50" customFormat="1" ht="19.5" x14ac:dyDescent="0.2">
      <c r="A1567" s="40">
        <v>516000</v>
      </c>
      <c r="B1567" s="38" t="s">
        <v>151</v>
      </c>
      <c r="C1567" s="48">
        <f t="shared" ref="C1567" si="127">C1568</f>
        <v>2500</v>
      </c>
    </row>
    <row r="1568" spans="1:3" s="4" customFormat="1" x14ac:dyDescent="0.2">
      <c r="A1568" s="30">
        <v>516100</v>
      </c>
      <c r="B1568" s="31" t="s">
        <v>151</v>
      </c>
      <c r="C1568" s="47">
        <v>2500</v>
      </c>
    </row>
    <row r="1569" spans="1:3" s="50" customFormat="1" ht="19.5" x14ac:dyDescent="0.2">
      <c r="A1569" s="40">
        <v>630000</v>
      </c>
      <c r="B1569" s="38" t="s">
        <v>176</v>
      </c>
      <c r="C1569" s="48">
        <f>C1570</f>
        <v>50000</v>
      </c>
    </row>
    <row r="1570" spans="1:3" s="50" customFormat="1" ht="19.5" x14ac:dyDescent="0.2">
      <c r="A1570" s="40">
        <v>638000</v>
      </c>
      <c r="B1570" s="38" t="s">
        <v>120</v>
      </c>
      <c r="C1570" s="48">
        <f t="shared" ref="C1570" si="128">C1571</f>
        <v>50000</v>
      </c>
    </row>
    <row r="1571" spans="1:3" s="4" customFormat="1" x14ac:dyDescent="0.2">
      <c r="A1571" s="30">
        <v>638100</v>
      </c>
      <c r="B1571" s="31" t="s">
        <v>181</v>
      </c>
      <c r="C1571" s="47">
        <v>50000</v>
      </c>
    </row>
    <row r="1572" spans="1:3" s="4" customFormat="1" x14ac:dyDescent="0.2">
      <c r="A1572" s="53"/>
      <c r="B1572" s="43" t="s">
        <v>214</v>
      </c>
      <c r="C1572" s="70">
        <f>C1546+C1563+C1569</f>
        <v>3009300</v>
      </c>
    </row>
    <row r="1573" spans="1:3" s="4" customFormat="1" x14ac:dyDescent="0.2">
      <c r="A1573" s="15"/>
      <c r="B1573" s="16"/>
      <c r="C1573" s="17"/>
    </row>
    <row r="1574" spans="1:3" s="4" customFormat="1" x14ac:dyDescent="0.2">
      <c r="A1574" s="28"/>
      <c r="B1574" s="16"/>
      <c r="C1574" s="47"/>
    </row>
    <row r="1575" spans="1:3" s="4" customFormat="1" ht="19.5" x14ac:dyDescent="0.2">
      <c r="A1575" s="30" t="s">
        <v>582</v>
      </c>
      <c r="B1575" s="38"/>
      <c r="C1575" s="47"/>
    </row>
    <row r="1576" spans="1:3" s="4" customFormat="1" ht="19.5" x14ac:dyDescent="0.2">
      <c r="A1576" s="30" t="s">
        <v>227</v>
      </c>
      <c r="B1576" s="38"/>
      <c r="C1576" s="47"/>
    </row>
    <row r="1577" spans="1:3" s="4" customFormat="1" ht="19.5" x14ac:dyDescent="0.2">
      <c r="A1577" s="30" t="s">
        <v>344</v>
      </c>
      <c r="B1577" s="38"/>
      <c r="C1577" s="47"/>
    </row>
    <row r="1578" spans="1:3" s="4" customFormat="1" ht="19.5" x14ac:dyDescent="0.2">
      <c r="A1578" s="30" t="s">
        <v>507</v>
      </c>
      <c r="B1578" s="38"/>
      <c r="C1578" s="47"/>
    </row>
    <row r="1579" spans="1:3" s="4" customFormat="1" x14ac:dyDescent="0.2">
      <c r="A1579" s="30"/>
      <c r="B1579" s="32"/>
      <c r="C1579" s="17"/>
    </row>
    <row r="1580" spans="1:3" s="4" customFormat="1" ht="18.75" customHeight="1" x14ac:dyDescent="0.2">
      <c r="A1580" s="40">
        <v>410000</v>
      </c>
      <c r="B1580" s="34" t="s">
        <v>83</v>
      </c>
      <c r="C1580" s="48">
        <f>C1581+C1586</f>
        <v>576800</v>
      </c>
    </row>
    <row r="1581" spans="1:3" s="4" customFormat="1" ht="19.5" x14ac:dyDescent="0.2">
      <c r="A1581" s="40">
        <v>411000</v>
      </c>
      <c r="B1581" s="34" t="s">
        <v>186</v>
      </c>
      <c r="C1581" s="48">
        <f>SUM(C1582:C1585)</f>
        <v>539300</v>
      </c>
    </row>
    <row r="1582" spans="1:3" s="4" customFormat="1" x14ac:dyDescent="0.2">
      <c r="A1582" s="30">
        <v>411100</v>
      </c>
      <c r="B1582" s="31" t="s">
        <v>84</v>
      </c>
      <c r="C1582" s="47">
        <v>505000</v>
      </c>
    </row>
    <row r="1583" spans="1:3" s="4" customFormat="1" x14ac:dyDescent="0.2">
      <c r="A1583" s="30">
        <v>411200</v>
      </c>
      <c r="B1583" s="31" t="s">
        <v>199</v>
      </c>
      <c r="C1583" s="47">
        <v>24000</v>
      </c>
    </row>
    <row r="1584" spans="1:3" s="4" customFormat="1" ht="37.5" x14ac:dyDescent="0.2">
      <c r="A1584" s="30">
        <v>411300</v>
      </c>
      <c r="B1584" s="31" t="s">
        <v>85</v>
      </c>
      <c r="C1584" s="47">
        <v>7500</v>
      </c>
    </row>
    <row r="1585" spans="1:3" s="4" customFormat="1" x14ac:dyDescent="0.2">
      <c r="A1585" s="30">
        <v>411400</v>
      </c>
      <c r="B1585" s="31" t="s">
        <v>86</v>
      </c>
      <c r="C1585" s="47">
        <v>2800</v>
      </c>
    </row>
    <row r="1586" spans="1:3" s="4" customFormat="1" ht="18.75" customHeight="1" x14ac:dyDescent="0.2">
      <c r="A1586" s="40">
        <v>412000</v>
      </c>
      <c r="B1586" s="38" t="s">
        <v>191</v>
      </c>
      <c r="C1586" s="48">
        <f>SUM(C1587:C1596)</f>
        <v>37500</v>
      </c>
    </row>
    <row r="1587" spans="1:3" s="4" customFormat="1" x14ac:dyDescent="0.2">
      <c r="A1587" s="30">
        <v>412200</v>
      </c>
      <c r="B1587" s="31" t="s">
        <v>200</v>
      </c>
      <c r="C1587" s="47">
        <v>21000</v>
      </c>
    </row>
    <row r="1588" spans="1:3" s="4" customFormat="1" x14ac:dyDescent="0.2">
      <c r="A1588" s="30">
        <v>412300</v>
      </c>
      <c r="B1588" s="31" t="s">
        <v>88</v>
      </c>
      <c r="C1588" s="47">
        <v>3000</v>
      </c>
    </row>
    <row r="1589" spans="1:3" s="4" customFormat="1" x14ac:dyDescent="0.2">
      <c r="A1589" s="30">
        <v>412500</v>
      </c>
      <c r="B1589" s="31" t="s">
        <v>90</v>
      </c>
      <c r="C1589" s="47">
        <v>2200</v>
      </c>
    </row>
    <row r="1590" spans="1:3" s="4" customFormat="1" x14ac:dyDescent="0.2">
      <c r="A1590" s="30">
        <v>412600</v>
      </c>
      <c r="B1590" s="31" t="s">
        <v>201</v>
      </c>
      <c r="C1590" s="47">
        <v>2000</v>
      </c>
    </row>
    <row r="1591" spans="1:3" s="4" customFormat="1" x14ac:dyDescent="0.2">
      <c r="A1591" s="30">
        <v>412700</v>
      </c>
      <c r="B1591" s="31" t="s">
        <v>188</v>
      </c>
      <c r="C1591" s="47">
        <v>6000</v>
      </c>
    </row>
    <row r="1592" spans="1:3" s="4" customFormat="1" x14ac:dyDescent="0.2">
      <c r="A1592" s="30">
        <v>412900</v>
      </c>
      <c r="B1592" s="39" t="s">
        <v>508</v>
      </c>
      <c r="C1592" s="47">
        <v>0</v>
      </c>
    </row>
    <row r="1593" spans="1:3" s="4" customFormat="1" x14ac:dyDescent="0.2">
      <c r="A1593" s="30">
        <v>412900</v>
      </c>
      <c r="B1593" s="39" t="s">
        <v>295</v>
      </c>
      <c r="C1593" s="47">
        <v>800</v>
      </c>
    </row>
    <row r="1594" spans="1:3" s="4" customFormat="1" x14ac:dyDescent="0.2">
      <c r="A1594" s="30">
        <v>412900</v>
      </c>
      <c r="B1594" s="39" t="s">
        <v>296</v>
      </c>
      <c r="C1594" s="47">
        <v>800</v>
      </c>
    </row>
    <row r="1595" spans="1:3" s="4" customFormat="1" x14ac:dyDescent="0.2">
      <c r="A1595" s="30">
        <v>412900</v>
      </c>
      <c r="B1595" s="39" t="s">
        <v>297</v>
      </c>
      <c r="C1595" s="47">
        <v>1400</v>
      </c>
    </row>
    <row r="1596" spans="1:3" s="4" customFormat="1" x14ac:dyDescent="0.2">
      <c r="A1596" s="30">
        <v>412900</v>
      </c>
      <c r="B1596" s="31" t="s">
        <v>279</v>
      </c>
      <c r="C1596" s="47">
        <v>300</v>
      </c>
    </row>
    <row r="1597" spans="1:3" s="4" customFormat="1" ht="19.5" x14ac:dyDescent="0.2">
      <c r="A1597" s="40">
        <v>510000</v>
      </c>
      <c r="B1597" s="38" t="s">
        <v>140</v>
      </c>
      <c r="C1597" s="48">
        <f>C1598</f>
        <v>500</v>
      </c>
    </row>
    <row r="1598" spans="1:3" s="50" customFormat="1" ht="19.5" x14ac:dyDescent="0.2">
      <c r="A1598" s="40">
        <v>516000</v>
      </c>
      <c r="B1598" s="38" t="s">
        <v>151</v>
      </c>
      <c r="C1598" s="48">
        <f t="shared" ref="C1598" si="129">C1599</f>
        <v>500</v>
      </c>
    </row>
    <row r="1599" spans="1:3" s="4" customFormat="1" x14ac:dyDescent="0.2">
      <c r="A1599" s="30">
        <v>516100</v>
      </c>
      <c r="B1599" s="31" t="s">
        <v>151</v>
      </c>
      <c r="C1599" s="47">
        <v>500</v>
      </c>
    </row>
    <row r="1600" spans="1:3" s="50" customFormat="1" ht="19.5" x14ac:dyDescent="0.2">
      <c r="A1600" s="40">
        <v>630000</v>
      </c>
      <c r="B1600" s="38" t="s">
        <v>176</v>
      </c>
      <c r="C1600" s="48">
        <f>C1601</f>
        <v>2000</v>
      </c>
    </row>
    <row r="1601" spans="1:3" s="50" customFormat="1" ht="19.5" x14ac:dyDescent="0.2">
      <c r="A1601" s="40">
        <v>638000</v>
      </c>
      <c r="B1601" s="38" t="s">
        <v>120</v>
      </c>
      <c r="C1601" s="48">
        <f>C1602</f>
        <v>2000</v>
      </c>
    </row>
    <row r="1602" spans="1:3" s="4" customFormat="1" x14ac:dyDescent="0.2">
      <c r="A1602" s="30">
        <v>638100</v>
      </c>
      <c r="B1602" s="31" t="s">
        <v>181</v>
      </c>
      <c r="C1602" s="47">
        <v>2000</v>
      </c>
    </row>
    <row r="1603" spans="1:3" s="50" customFormat="1" ht="19.5" x14ac:dyDescent="0.2">
      <c r="A1603" s="68"/>
      <c r="B1603" s="38" t="s">
        <v>583</v>
      </c>
      <c r="C1603" s="48">
        <f>C1580+C1597+C1600</f>
        <v>579300</v>
      </c>
    </row>
    <row r="1604" spans="1:3" s="4" customFormat="1" x14ac:dyDescent="0.2">
      <c r="A1604" s="30"/>
      <c r="B1604" s="31"/>
      <c r="C1604" s="47"/>
    </row>
    <row r="1605" spans="1:3" s="4" customFormat="1" x14ac:dyDescent="0.2">
      <c r="A1605" s="30" t="s">
        <v>584</v>
      </c>
      <c r="B1605" s="31"/>
      <c r="C1605" s="47"/>
    </row>
    <row r="1606" spans="1:3" s="4" customFormat="1" x14ac:dyDescent="0.2">
      <c r="A1606" s="30" t="s">
        <v>227</v>
      </c>
      <c r="B1606" s="31"/>
      <c r="C1606" s="47"/>
    </row>
    <row r="1607" spans="1:3" s="4" customFormat="1" x14ac:dyDescent="0.2">
      <c r="A1607" s="30" t="s">
        <v>344</v>
      </c>
      <c r="B1607" s="31"/>
      <c r="C1607" s="47"/>
    </row>
    <row r="1608" spans="1:3" s="4" customFormat="1" x14ac:dyDescent="0.2">
      <c r="A1608" s="30" t="s">
        <v>585</v>
      </c>
      <c r="B1608" s="31"/>
      <c r="C1608" s="47"/>
    </row>
    <row r="1609" spans="1:3" s="4" customFormat="1" x14ac:dyDescent="0.2">
      <c r="A1609" s="30"/>
      <c r="B1609" s="31"/>
      <c r="C1609" s="47"/>
    </row>
    <row r="1610" spans="1:3" s="4" customFormat="1" ht="18.75" customHeight="1" x14ac:dyDescent="0.2">
      <c r="A1610" s="40">
        <v>410000</v>
      </c>
      <c r="B1610" s="34" t="s">
        <v>83</v>
      </c>
      <c r="C1610" s="48">
        <f t="shared" ref="C1610" si="130">C1611+C1616</f>
        <v>1503000</v>
      </c>
    </row>
    <row r="1611" spans="1:3" s="4" customFormat="1" ht="19.5" x14ac:dyDescent="0.2">
      <c r="A1611" s="40">
        <v>411000</v>
      </c>
      <c r="B1611" s="34" t="s">
        <v>186</v>
      </c>
      <c r="C1611" s="48">
        <f t="shared" ref="C1611" si="131">SUM(C1612:C1615)</f>
        <v>1338200</v>
      </c>
    </row>
    <row r="1612" spans="1:3" s="4" customFormat="1" x14ac:dyDescent="0.2">
      <c r="A1612" s="30">
        <v>411100</v>
      </c>
      <c r="B1612" s="31" t="s">
        <v>84</v>
      </c>
      <c r="C1612" s="47">
        <v>1270000</v>
      </c>
    </row>
    <row r="1613" spans="1:3" s="4" customFormat="1" x14ac:dyDescent="0.2">
      <c r="A1613" s="30">
        <v>411200</v>
      </c>
      <c r="B1613" s="31" t="s">
        <v>199</v>
      </c>
      <c r="C1613" s="47">
        <v>47500</v>
      </c>
    </row>
    <row r="1614" spans="1:3" s="4" customFormat="1" ht="37.5" x14ac:dyDescent="0.2">
      <c r="A1614" s="30">
        <v>411300</v>
      </c>
      <c r="B1614" s="31" t="s">
        <v>85</v>
      </c>
      <c r="C1614" s="47">
        <v>10000</v>
      </c>
    </row>
    <row r="1615" spans="1:3" s="4" customFormat="1" x14ac:dyDescent="0.2">
      <c r="A1615" s="30">
        <v>411400</v>
      </c>
      <c r="B1615" s="31" t="s">
        <v>86</v>
      </c>
      <c r="C1615" s="47">
        <v>10700</v>
      </c>
    </row>
    <row r="1616" spans="1:3" s="4" customFormat="1" ht="18.75" customHeight="1" x14ac:dyDescent="0.2">
      <c r="A1616" s="40">
        <v>412000</v>
      </c>
      <c r="B1616" s="38" t="s">
        <v>191</v>
      </c>
      <c r="C1616" s="48">
        <f>SUM(C1617:C1625)</f>
        <v>164800</v>
      </c>
    </row>
    <row r="1617" spans="1:3" s="4" customFormat="1" x14ac:dyDescent="0.2">
      <c r="A1617" s="30">
        <v>412200</v>
      </c>
      <c r="B1617" s="31" t="s">
        <v>200</v>
      </c>
      <c r="C1617" s="47">
        <v>57000</v>
      </c>
    </row>
    <row r="1618" spans="1:3" s="4" customFormat="1" x14ac:dyDescent="0.2">
      <c r="A1618" s="30">
        <v>412300</v>
      </c>
      <c r="B1618" s="31" t="s">
        <v>88</v>
      </c>
      <c r="C1618" s="47">
        <v>9000</v>
      </c>
    </row>
    <row r="1619" spans="1:3" s="4" customFormat="1" x14ac:dyDescent="0.2">
      <c r="A1619" s="30">
        <v>412500</v>
      </c>
      <c r="B1619" s="31" t="s">
        <v>90</v>
      </c>
      <c r="C1619" s="47">
        <v>15000</v>
      </c>
    </row>
    <row r="1620" spans="1:3" s="4" customFormat="1" x14ac:dyDescent="0.2">
      <c r="A1620" s="30">
        <v>412600</v>
      </c>
      <c r="B1620" s="31" t="s">
        <v>201</v>
      </c>
      <c r="C1620" s="47">
        <v>20000</v>
      </c>
    </row>
    <row r="1621" spans="1:3" s="4" customFormat="1" x14ac:dyDescent="0.2">
      <c r="A1621" s="30">
        <v>412700</v>
      </c>
      <c r="B1621" s="31" t="s">
        <v>188</v>
      </c>
      <c r="C1621" s="47">
        <v>60000</v>
      </c>
    </row>
    <row r="1622" spans="1:3" s="4" customFormat="1" x14ac:dyDescent="0.2">
      <c r="A1622" s="30">
        <v>412900</v>
      </c>
      <c r="B1622" s="39" t="s">
        <v>508</v>
      </c>
      <c r="C1622" s="47">
        <v>0</v>
      </c>
    </row>
    <row r="1623" spans="1:3" s="4" customFormat="1" x14ac:dyDescent="0.2">
      <c r="A1623" s="30">
        <v>412900</v>
      </c>
      <c r="B1623" s="39" t="s">
        <v>295</v>
      </c>
      <c r="C1623" s="47">
        <v>400</v>
      </c>
    </row>
    <row r="1624" spans="1:3" s="4" customFormat="1" x14ac:dyDescent="0.2">
      <c r="A1624" s="30">
        <v>412900</v>
      </c>
      <c r="B1624" s="39" t="s">
        <v>296</v>
      </c>
      <c r="C1624" s="47">
        <v>800</v>
      </c>
    </row>
    <row r="1625" spans="1:3" s="4" customFormat="1" x14ac:dyDescent="0.2">
      <c r="A1625" s="30">
        <v>412900</v>
      </c>
      <c r="B1625" s="39" t="s">
        <v>297</v>
      </c>
      <c r="C1625" s="47">
        <v>2600</v>
      </c>
    </row>
    <row r="1626" spans="1:3" s="4" customFormat="1" ht="18.75" customHeight="1" x14ac:dyDescent="0.2">
      <c r="A1626" s="40">
        <v>510000</v>
      </c>
      <c r="B1626" s="38" t="s">
        <v>140</v>
      </c>
      <c r="C1626" s="48">
        <f t="shared" ref="C1626" si="132">C1627+C1629</f>
        <v>10500</v>
      </c>
    </row>
    <row r="1627" spans="1:3" s="4" customFormat="1" ht="19.5" x14ac:dyDescent="0.2">
      <c r="A1627" s="40">
        <v>511000</v>
      </c>
      <c r="B1627" s="38" t="s">
        <v>141</v>
      </c>
      <c r="C1627" s="48">
        <f t="shared" ref="C1627" si="133">SUM(C1628:C1628)</f>
        <v>8000</v>
      </c>
    </row>
    <row r="1628" spans="1:3" s="4" customFormat="1" x14ac:dyDescent="0.2">
      <c r="A1628" s="30">
        <v>511300</v>
      </c>
      <c r="B1628" s="31" t="s">
        <v>144</v>
      </c>
      <c r="C1628" s="47">
        <v>8000</v>
      </c>
    </row>
    <row r="1629" spans="1:3" s="50" customFormat="1" ht="19.5" x14ac:dyDescent="0.2">
      <c r="A1629" s="40">
        <v>516000</v>
      </c>
      <c r="B1629" s="38" t="s">
        <v>151</v>
      </c>
      <c r="C1629" s="48">
        <f t="shared" ref="C1629" si="134">C1630</f>
        <v>2500</v>
      </c>
    </row>
    <row r="1630" spans="1:3" s="4" customFormat="1" x14ac:dyDescent="0.2">
      <c r="A1630" s="30">
        <v>516100</v>
      </c>
      <c r="B1630" s="31" t="s">
        <v>151</v>
      </c>
      <c r="C1630" s="47">
        <v>2500</v>
      </c>
    </row>
    <row r="1631" spans="1:3" s="50" customFormat="1" ht="19.5" x14ac:dyDescent="0.2">
      <c r="A1631" s="40">
        <v>630000</v>
      </c>
      <c r="B1631" s="38" t="s">
        <v>176</v>
      </c>
      <c r="C1631" s="48">
        <f>C1632</f>
        <v>7000</v>
      </c>
    </row>
    <row r="1632" spans="1:3" s="50" customFormat="1" ht="19.5" x14ac:dyDescent="0.2">
      <c r="A1632" s="40">
        <v>638000</v>
      </c>
      <c r="B1632" s="38" t="s">
        <v>120</v>
      </c>
      <c r="C1632" s="48">
        <f t="shared" ref="C1632" si="135">C1633</f>
        <v>7000</v>
      </c>
    </row>
    <row r="1633" spans="1:3" s="4" customFormat="1" x14ac:dyDescent="0.2">
      <c r="A1633" s="30">
        <v>638100</v>
      </c>
      <c r="B1633" s="31" t="s">
        <v>181</v>
      </c>
      <c r="C1633" s="47">
        <v>7000</v>
      </c>
    </row>
    <row r="1634" spans="1:3" s="4" customFormat="1" ht="39" x14ac:dyDescent="0.2">
      <c r="A1634" s="68"/>
      <c r="B1634" s="38" t="s">
        <v>586</v>
      </c>
      <c r="C1634" s="48">
        <f>C1610+C1626+C1631</f>
        <v>1520500</v>
      </c>
    </row>
    <row r="1635" spans="1:3" s="4" customFormat="1" x14ac:dyDescent="0.2">
      <c r="A1635" s="53"/>
      <c r="B1635" s="43" t="s">
        <v>214</v>
      </c>
      <c r="C1635" s="70">
        <f>C1603+C1634</f>
        <v>2099800</v>
      </c>
    </row>
    <row r="1636" spans="1:3" s="4" customFormat="1" x14ac:dyDescent="0.2">
      <c r="A1636" s="15"/>
      <c r="B1636" s="16"/>
      <c r="C1636" s="17"/>
    </row>
    <row r="1637" spans="1:3" s="4" customFormat="1" x14ac:dyDescent="0.2">
      <c r="A1637" s="28"/>
      <c r="B1637" s="16"/>
      <c r="C1637" s="47"/>
    </row>
    <row r="1638" spans="1:3" s="4" customFormat="1" ht="19.5" x14ac:dyDescent="0.2">
      <c r="A1638" s="30" t="s">
        <v>587</v>
      </c>
      <c r="B1638" s="38"/>
      <c r="C1638" s="47"/>
    </row>
    <row r="1639" spans="1:3" s="4" customFormat="1" ht="19.5" x14ac:dyDescent="0.2">
      <c r="A1639" s="30" t="s">
        <v>227</v>
      </c>
      <c r="B1639" s="38"/>
      <c r="C1639" s="47"/>
    </row>
    <row r="1640" spans="1:3" s="4" customFormat="1" ht="19.5" x14ac:dyDescent="0.2">
      <c r="A1640" s="30" t="s">
        <v>345</v>
      </c>
      <c r="B1640" s="38"/>
      <c r="C1640" s="47"/>
    </row>
    <row r="1641" spans="1:3" s="4" customFormat="1" ht="19.5" x14ac:dyDescent="0.2">
      <c r="A1641" s="30" t="s">
        <v>507</v>
      </c>
      <c r="B1641" s="38"/>
      <c r="C1641" s="47"/>
    </row>
    <row r="1642" spans="1:3" s="4" customFormat="1" x14ac:dyDescent="0.2">
      <c r="A1642" s="30"/>
      <c r="B1642" s="32"/>
      <c r="C1642" s="17"/>
    </row>
    <row r="1643" spans="1:3" s="4" customFormat="1" ht="18.75" customHeight="1" x14ac:dyDescent="0.2">
      <c r="A1643" s="40">
        <v>410000</v>
      </c>
      <c r="B1643" s="34" t="s">
        <v>83</v>
      </c>
      <c r="C1643" s="48">
        <f>C1644+C1649+C1661</f>
        <v>4573900</v>
      </c>
    </row>
    <row r="1644" spans="1:3" s="4" customFormat="1" ht="19.5" x14ac:dyDescent="0.2">
      <c r="A1644" s="40">
        <v>411000</v>
      </c>
      <c r="B1644" s="34" t="s">
        <v>186</v>
      </c>
      <c r="C1644" s="48">
        <f t="shared" ref="C1644" si="136">SUM(C1645:C1648)</f>
        <v>4181200</v>
      </c>
    </row>
    <row r="1645" spans="1:3" s="4" customFormat="1" x14ac:dyDescent="0.2">
      <c r="A1645" s="30">
        <v>411100</v>
      </c>
      <c r="B1645" s="31" t="s">
        <v>84</v>
      </c>
      <c r="C1645" s="47">
        <v>3870700</v>
      </c>
    </row>
    <row r="1646" spans="1:3" s="4" customFormat="1" x14ac:dyDescent="0.2">
      <c r="A1646" s="30">
        <v>411200</v>
      </c>
      <c r="B1646" s="31" t="s">
        <v>199</v>
      </c>
      <c r="C1646" s="47">
        <v>120000</v>
      </c>
    </row>
    <row r="1647" spans="1:3" s="4" customFormat="1" ht="37.5" x14ac:dyDescent="0.2">
      <c r="A1647" s="30">
        <v>411300</v>
      </c>
      <c r="B1647" s="31" t="s">
        <v>85</v>
      </c>
      <c r="C1647" s="47">
        <v>130500</v>
      </c>
    </row>
    <row r="1648" spans="1:3" s="4" customFormat="1" x14ac:dyDescent="0.2">
      <c r="A1648" s="30">
        <v>411400</v>
      </c>
      <c r="B1648" s="31" t="s">
        <v>86</v>
      </c>
      <c r="C1648" s="47">
        <v>60000</v>
      </c>
    </row>
    <row r="1649" spans="1:3" s="4" customFormat="1" ht="18.75" customHeight="1" x14ac:dyDescent="0.2">
      <c r="A1649" s="40">
        <v>412000</v>
      </c>
      <c r="B1649" s="38" t="s">
        <v>191</v>
      </c>
      <c r="C1649" s="48">
        <f>SUM(C1650:C1660)</f>
        <v>389700</v>
      </c>
    </row>
    <row r="1650" spans="1:3" s="4" customFormat="1" x14ac:dyDescent="0.2">
      <c r="A1650" s="30">
        <v>412100</v>
      </c>
      <c r="B1650" s="31" t="s">
        <v>87</v>
      </c>
      <c r="C1650" s="47">
        <v>53000</v>
      </c>
    </row>
    <row r="1651" spans="1:3" s="4" customFormat="1" x14ac:dyDescent="0.2">
      <c r="A1651" s="30">
        <v>412200</v>
      </c>
      <c r="B1651" s="31" t="s">
        <v>200</v>
      </c>
      <c r="C1651" s="47">
        <v>200000</v>
      </c>
    </row>
    <row r="1652" spans="1:3" s="4" customFormat="1" x14ac:dyDescent="0.2">
      <c r="A1652" s="30">
        <v>412300</v>
      </c>
      <c r="B1652" s="31" t="s">
        <v>88</v>
      </c>
      <c r="C1652" s="47">
        <v>45000</v>
      </c>
    </row>
    <row r="1653" spans="1:3" s="4" customFormat="1" x14ac:dyDescent="0.2">
      <c r="A1653" s="30">
        <v>412500</v>
      </c>
      <c r="B1653" s="31" t="s">
        <v>90</v>
      </c>
      <c r="C1653" s="47">
        <v>16000</v>
      </c>
    </row>
    <row r="1654" spans="1:3" s="4" customFormat="1" x14ac:dyDescent="0.2">
      <c r="A1654" s="30">
        <v>412600</v>
      </c>
      <c r="B1654" s="31" t="s">
        <v>201</v>
      </c>
      <c r="C1654" s="47">
        <v>25500</v>
      </c>
    </row>
    <row r="1655" spans="1:3" s="4" customFormat="1" x14ac:dyDescent="0.2">
      <c r="A1655" s="30">
        <v>412700</v>
      </c>
      <c r="B1655" s="31" t="s">
        <v>188</v>
      </c>
      <c r="C1655" s="47">
        <v>25000</v>
      </c>
    </row>
    <row r="1656" spans="1:3" s="4" customFormat="1" x14ac:dyDescent="0.2">
      <c r="A1656" s="30">
        <v>412900</v>
      </c>
      <c r="B1656" s="39" t="s">
        <v>508</v>
      </c>
      <c r="C1656" s="47">
        <v>0</v>
      </c>
    </row>
    <row r="1657" spans="1:3" s="4" customFormat="1" x14ac:dyDescent="0.2">
      <c r="A1657" s="30">
        <v>412900</v>
      </c>
      <c r="B1657" s="39" t="s">
        <v>277</v>
      </c>
      <c r="C1657" s="47">
        <v>10000</v>
      </c>
    </row>
    <row r="1658" spans="1:3" s="4" customFormat="1" x14ac:dyDescent="0.2">
      <c r="A1658" s="30">
        <v>412900</v>
      </c>
      <c r="B1658" s="39" t="s">
        <v>295</v>
      </c>
      <c r="C1658" s="47">
        <v>1200</v>
      </c>
    </row>
    <row r="1659" spans="1:3" s="4" customFormat="1" x14ac:dyDescent="0.2">
      <c r="A1659" s="30">
        <v>412900</v>
      </c>
      <c r="B1659" s="39" t="s">
        <v>296</v>
      </c>
      <c r="C1659" s="47">
        <v>6000</v>
      </c>
    </row>
    <row r="1660" spans="1:3" s="4" customFormat="1" x14ac:dyDescent="0.2">
      <c r="A1660" s="30">
        <v>412900</v>
      </c>
      <c r="B1660" s="39" t="s">
        <v>297</v>
      </c>
      <c r="C1660" s="47">
        <v>8000</v>
      </c>
    </row>
    <row r="1661" spans="1:3" s="50" customFormat="1" ht="39" x14ac:dyDescent="0.2">
      <c r="A1661" s="40">
        <v>418000</v>
      </c>
      <c r="B1661" s="38" t="s">
        <v>195</v>
      </c>
      <c r="C1661" s="48">
        <f t="shared" ref="C1661" si="137">C1662</f>
        <v>3000</v>
      </c>
    </row>
    <row r="1662" spans="1:3" s="4" customFormat="1" x14ac:dyDescent="0.2">
      <c r="A1662" s="30">
        <v>418400</v>
      </c>
      <c r="B1662" s="31" t="s">
        <v>135</v>
      </c>
      <c r="C1662" s="47">
        <v>3000</v>
      </c>
    </row>
    <row r="1663" spans="1:3" s="4" customFormat="1" ht="18.75" customHeight="1" x14ac:dyDescent="0.2">
      <c r="A1663" s="40">
        <v>510000</v>
      </c>
      <c r="B1663" s="38" t="s">
        <v>140</v>
      </c>
      <c r="C1663" s="48">
        <f>C1664+C1666</f>
        <v>15000</v>
      </c>
    </row>
    <row r="1664" spans="1:3" s="4" customFormat="1" ht="19.5" x14ac:dyDescent="0.2">
      <c r="A1664" s="40">
        <v>511000</v>
      </c>
      <c r="B1664" s="38" t="s">
        <v>141</v>
      </c>
      <c r="C1664" s="48">
        <f>SUM(C1665:C1665)</f>
        <v>10000</v>
      </c>
    </row>
    <row r="1665" spans="1:3" s="4" customFormat="1" x14ac:dyDescent="0.2">
      <c r="A1665" s="30">
        <v>511300</v>
      </c>
      <c r="B1665" s="31" t="s">
        <v>144</v>
      </c>
      <c r="C1665" s="47">
        <v>10000</v>
      </c>
    </row>
    <row r="1666" spans="1:3" s="4" customFormat="1" ht="19.5" x14ac:dyDescent="0.2">
      <c r="A1666" s="40">
        <v>516000</v>
      </c>
      <c r="B1666" s="38" t="s">
        <v>151</v>
      </c>
      <c r="C1666" s="63">
        <f t="shared" ref="C1666" si="138">C1667</f>
        <v>5000</v>
      </c>
    </row>
    <row r="1667" spans="1:3" s="4" customFormat="1" x14ac:dyDescent="0.2">
      <c r="A1667" s="30">
        <v>516100</v>
      </c>
      <c r="B1667" s="31" t="s">
        <v>151</v>
      </c>
      <c r="C1667" s="47">
        <v>5000</v>
      </c>
    </row>
    <row r="1668" spans="1:3" s="50" customFormat="1" ht="19.5" x14ac:dyDescent="0.2">
      <c r="A1668" s="40">
        <v>630000</v>
      </c>
      <c r="B1668" s="38" t="s">
        <v>176</v>
      </c>
      <c r="C1668" s="48">
        <f>C1669</f>
        <v>120000</v>
      </c>
    </row>
    <row r="1669" spans="1:3" s="50" customFormat="1" ht="19.5" x14ac:dyDescent="0.2">
      <c r="A1669" s="40">
        <v>638000</v>
      </c>
      <c r="B1669" s="38" t="s">
        <v>120</v>
      </c>
      <c r="C1669" s="48">
        <f t="shared" ref="C1669" si="139">C1670</f>
        <v>120000</v>
      </c>
    </row>
    <row r="1670" spans="1:3" s="4" customFormat="1" x14ac:dyDescent="0.2">
      <c r="A1670" s="30">
        <v>638100</v>
      </c>
      <c r="B1670" s="31" t="s">
        <v>181</v>
      </c>
      <c r="C1670" s="47">
        <v>120000</v>
      </c>
    </row>
    <row r="1671" spans="1:3" s="4" customFormat="1" x14ac:dyDescent="0.2">
      <c r="A1671" s="53"/>
      <c r="B1671" s="43" t="s">
        <v>214</v>
      </c>
      <c r="C1671" s="70">
        <f>C1643+C1663+C1668</f>
        <v>4708900</v>
      </c>
    </row>
    <row r="1672" spans="1:3" s="4" customFormat="1" ht="19.5" x14ac:dyDescent="0.2">
      <c r="A1672" s="45"/>
      <c r="B1672" s="38"/>
      <c r="C1672" s="47"/>
    </row>
    <row r="1673" spans="1:3" s="4" customFormat="1" x14ac:dyDescent="0.2">
      <c r="A1673" s="28"/>
      <c r="B1673" s="16"/>
      <c r="C1673" s="47"/>
    </row>
    <row r="1674" spans="1:3" s="4" customFormat="1" ht="19.5" x14ac:dyDescent="0.2">
      <c r="A1674" s="30" t="s">
        <v>588</v>
      </c>
      <c r="B1674" s="38"/>
      <c r="C1674" s="47"/>
    </row>
    <row r="1675" spans="1:3" s="4" customFormat="1" ht="19.5" x14ac:dyDescent="0.2">
      <c r="A1675" s="30" t="s">
        <v>227</v>
      </c>
      <c r="B1675" s="38"/>
      <c r="C1675" s="47"/>
    </row>
    <row r="1676" spans="1:3" s="4" customFormat="1" ht="19.5" x14ac:dyDescent="0.2">
      <c r="A1676" s="30" t="s">
        <v>342</v>
      </c>
      <c r="B1676" s="38"/>
      <c r="C1676" s="47"/>
    </row>
    <row r="1677" spans="1:3" s="4" customFormat="1" ht="19.5" x14ac:dyDescent="0.2">
      <c r="A1677" s="30" t="s">
        <v>507</v>
      </c>
      <c r="B1677" s="38"/>
      <c r="C1677" s="47"/>
    </row>
    <row r="1678" spans="1:3" s="4" customFormat="1" x14ac:dyDescent="0.2">
      <c r="A1678" s="30"/>
      <c r="B1678" s="32"/>
      <c r="C1678" s="17"/>
    </row>
    <row r="1679" spans="1:3" s="4" customFormat="1" ht="18.75" customHeight="1" x14ac:dyDescent="0.2">
      <c r="A1679" s="40">
        <v>410000</v>
      </c>
      <c r="B1679" s="34" t="s">
        <v>83</v>
      </c>
      <c r="C1679" s="48">
        <f t="shared" ref="C1679" si="140">C1680+C1685</f>
        <v>426900</v>
      </c>
    </row>
    <row r="1680" spans="1:3" s="4" customFormat="1" ht="19.5" x14ac:dyDescent="0.2">
      <c r="A1680" s="40">
        <v>411000</v>
      </c>
      <c r="B1680" s="34" t="s">
        <v>186</v>
      </c>
      <c r="C1680" s="48">
        <f t="shared" ref="C1680" si="141">SUM(C1681:C1684)</f>
        <v>358200</v>
      </c>
    </row>
    <row r="1681" spans="1:3" s="4" customFormat="1" x14ac:dyDescent="0.2">
      <c r="A1681" s="30">
        <v>411100</v>
      </c>
      <c r="B1681" s="31" t="s">
        <v>84</v>
      </c>
      <c r="C1681" s="47">
        <v>333000</v>
      </c>
    </row>
    <row r="1682" spans="1:3" s="4" customFormat="1" x14ac:dyDescent="0.2">
      <c r="A1682" s="30">
        <v>411200</v>
      </c>
      <c r="B1682" s="31" t="s">
        <v>199</v>
      </c>
      <c r="C1682" s="47">
        <v>12400</v>
      </c>
    </row>
    <row r="1683" spans="1:3" s="4" customFormat="1" ht="37.5" x14ac:dyDescent="0.2">
      <c r="A1683" s="30">
        <v>411300</v>
      </c>
      <c r="B1683" s="31" t="s">
        <v>85</v>
      </c>
      <c r="C1683" s="47">
        <v>6000</v>
      </c>
    </row>
    <row r="1684" spans="1:3" s="4" customFormat="1" x14ac:dyDescent="0.2">
      <c r="A1684" s="30">
        <v>411400</v>
      </c>
      <c r="B1684" s="31" t="s">
        <v>86</v>
      </c>
      <c r="C1684" s="47">
        <v>6800</v>
      </c>
    </row>
    <row r="1685" spans="1:3" s="4" customFormat="1" ht="19.5" x14ac:dyDescent="0.2">
      <c r="A1685" s="40">
        <v>412000</v>
      </c>
      <c r="B1685" s="38" t="s">
        <v>191</v>
      </c>
      <c r="C1685" s="48">
        <f>SUM(C1686:C1695)</f>
        <v>68700</v>
      </c>
    </row>
    <row r="1686" spans="1:3" s="4" customFormat="1" x14ac:dyDescent="0.2">
      <c r="A1686" s="30">
        <v>412100</v>
      </c>
      <c r="B1686" s="31" t="s">
        <v>87</v>
      </c>
      <c r="C1686" s="47">
        <v>999.99999999999977</v>
      </c>
    </row>
    <row r="1687" spans="1:3" s="4" customFormat="1" x14ac:dyDescent="0.2">
      <c r="A1687" s="30">
        <v>412200</v>
      </c>
      <c r="B1687" s="31" t="s">
        <v>200</v>
      </c>
      <c r="C1687" s="47">
        <v>30000</v>
      </c>
    </row>
    <row r="1688" spans="1:3" s="4" customFormat="1" x14ac:dyDescent="0.2">
      <c r="A1688" s="30">
        <v>412300</v>
      </c>
      <c r="B1688" s="31" t="s">
        <v>88</v>
      </c>
      <c r="C1688" s="47">
        <v>4100</v>
      </c>
    </row>
    <row r="1689" spans="1:3" s="4" customFormat="1" x14ac:dyDescent="0.2">
      <c r="A1689" s="30">
        <v>412500</v>
      </c>
      <c r="B1689" s="31" t="s">
        <v>90</v>
      </c>
      <c r="C1689" s="47">
        <v>2600</v>
      </c>
    </row>
    <row r="1690" spans="1:3" s="4" customFormat="1" x14ac:dyDescent="0.2">
      <c r="A1690" s="30">
        <v>412600</v>
      </c>
      <c r="B1690" s="31" t="s">
        <v>201</v>
      </c>
      <c r="C1690" s="47">
        <v>3100</v>
      </c>
    </row>
    <row r="1691" spans="1:3" s="4" customFormat="1" x14ac:dyDescent="0.2">
      <c r="A1691" s="30">
        <v>412700</v>
      </c>
      <c r="B1691" s="31" t="s">
        <v>188</v>
      </c>
      <c r="C1691" s="47">
        <v>9000</v>
      </c>
    </row>
    <row r="1692" spans="1:3" s="4" customFormat="1" x14ac:dyDescent="0.2">
      <c r="A1692" s="30">
        <v>412900</v>
      </c>
      <c r="B1692" s="39" t="s">
        <v>508</v>
      </c>
      <c r="C1692" s="47">
        <v>0</v>
      </c>
    </row>
    <row r="1693" spans="1:3" s="4" customFormat="1" x14ac:dyDescent="0.2">
      <c r="A1693" s="30">
        <v>412900</v>
      </c>
      <c r="B1693" s="39" t="s">
        <v>277</v>
      </c>
      <c r="C1693" s="47">
        <v>17000</v>
      </c>
    </row>
    <row r="1694" spans="1:3" s="4" customFormat="1" x14ac:dyDescent="0.2">
      <c r="A1694" s="30">
        <v>412900</v>
      </c>
      <c r="B1694" s="39" t="s">
        <v>295</v>
      </c>
      <c r="C1694" s="47">
        <v>900</v>
      </c>
    </row>
    <row r="1695" spans="1:3" s="4" customFormat="1" x14ac:dyDescent="0.2">
      <c r="A1695" s="30">
        <v>412900</v>
      </c>
      <c r="B1695" s="39" t="s">
        <v>296</v>
      </c>
      <c r="C1695" s="47">
        <v>1000</v>
      </c>
    </row>
    <row r="1696" spans="1:3" s="50" customFormat="1" ht="19.5" x14ac:dyDescent="0.2">
      <c r="A1696" s="40">
        <v>510000</v>
      </c>
      <c r="B1696" s="38" t="s">
        <v>140</v>
      </c>
      <c r="C1696" s="48">
        <f t="shared" ref="C1696:C1697" si="142">C1697</f>
        <v>5000</v>
      </c>
    </row>
    <row r="1697" spans="1:3" s="50" customFormat="1" ht="19.5" x14ac:dyDescent="0.2">
      <c r="A1697" s="40">
        <v>511000</v>
      </c>
      <c r="B1697" s="38" t="s">
        <v>141</v>
      </c>
      <c r="C1697" s="48">
        <f t="shared" si="142"/>
        <v>5000</v>
      </c>
    </row>
    <row r="1698" spans="1:3" s="4" customFormat="1" x14ac:dyDescent="0.2">
      <c r="A1698" s="30">
        <v>511300</v>
      </c>
      <c r="B1698" s="31" t="s">
        <v>144</v>
      </c>
      <c r="C1698" s="47">
        <v>5000</v>
      </c>
    </row>
    <row r="1699" spans="1:3" s="4" customFormat="1" x14ac:dyDescent="0.2">
      <c r="A1699" s="53"/>
      <c r="B1699" s="43" t="s">
        <v>214</v>
      </c>
      <c r="C1699" s="70">
        <f>C1679+C1696</f>
        <v>431900</v>
      </c>
    </row>
    <row r="1700" spans="1:3" s="4" customFormat="1" x14ac:dyDescent="0.2">
      <c r="A1700" s="15"/>
      <c r="B1700" s="16"/>
      <c r="C1700" s="17"/>
    </row>
    <row r="1701" spans="1:3" s="4" customFormat="1" x14ac:dyDescent="0.2">
      <c r="A1701" s="28"/>
      <c r="B1701" s="16"/>
      <c r="C1701" s="47"/>
    </row>
    <row r="1702" spans="1:3" s="4" customFormat="1" x14ac:dyDescent="0.2">
      <c r="A1702" s="30" t="s">
        <v>589</v>
      </c>
      <c r="B1702" s="31"/>
      <c r="C1702" s="47"/>
    </row>
    <row r="1703" spans="1:3" s="4" customFormat="1" x14ac:dyDescent="0.2">
      <c r="A1703" s="30" t="s">
        <v>227</v>
      </c>
      <c r="B1703" s="31"/>
      <c r="C1703" s="47"/>
    </row>
    <row r="1704" spans="1:3" s="4" customFormat="1" ht="19.5" x14ac:dyDescent="0.2">
      <c r="A1704" s="30" t="s">
        <v>346</v>
      </c>
      <c r="B1704" s="38"/>
      <c r="C1704" s="47"/>
    </row>
    <row r="1705" spans="1:3" s="4" customFormat="1" ht="19.5" x14ac:dyDescent="0.2">
      <c r="A1705" s="30" t="s">
        <v>507</v>
      </c>
      <c r="B1705" s="38"/>
      <c r="C1705" s="47"/>
    </row>
    <row r="1706" spans="1:3" s="4" customFormat="1" x14ac:dyDescent="0.2">
      <c r="A1706" s="30"/>
      <c r="B1706" s="32"/>
      <c r="C1706" s="17"/>
    </row>
    <row r="1707" spans="1:3" s="4" customFormat="1" ht="18.75" customHeight="1" x14ac:dyDescent="0.2">
      <c r="A1707" s="40">
        <v>410000</v>
      </c>
      <c r="B1707" s="34" t="s">
        <v>83</v>
      </c>
      <c r="C1707" s="48">
        <f t="shared" ref="C1707" si="143">C1708+C1713</f>
        <v>6275100</v>
      </c>
    </row>
    <row r="1708" spans="1:3" s="4" customFormat="1" ht="19.5" x14ac:dyDescent="0.2">
      <c r="A1708" s="40">
        <v>411000</v>
      </c>
      <c r="B1708" s="34" t="s">
        <v>186</v>
      </c>
      <c r="C1708" s="48">
        <f t="shared" ref="C1708" si="144">SUM(C1709:C1712)</f>
        <v>6103000</v>
      </c>
    </row>
    <row r="1709" spans="1:3" s="4" customFormat="1" x14ac:dyDescent="0.2">
      <c r="A1709" s="30">
        <v>411100</v>
      </c>
      <c r="B1709" s="31" t="s">
        <v>84</v>
      </c>
      <c r="C1709" s="47">
        <v>5730000</v>
      </c>
    </row>
    <row r="1710" spans="1:3" s="4" customFormat="1" x14ac:dyDescent="0.2">
      <c r="A1710" s="30">
        <v>411200</v>
      </c>
      <c r="B1710" s="31" t="s">
        <v>199</v>
      </c>
      <c r="C1710" s="47">
        <v>256500</v>
      </c>
    </row>
    <row r="1711" spans="1:3" s="4" customFormat="1" ht="37.5" x14ac:dyDescent="0.2">
      <c r="A1711" s="30">
        <v>411300</v>
      </c>
      <c r="B1711" s="31" t="s">
        <v>85</v>
      </c>
      <c r="C1711" s="47">
        <v>85000</v>
      </c>
    </row>
    <row r="1712" spans="1:3" s="4" customFormat="1" x14ac:dyDescent="0.2">
      <c r="A1712" s="30">
        <v>411400</v>
      </c>
      <c r="B1712" s="31" t="s">
        <v>86</v>
      </c>
      <c r="C1712" s="47">
        <v>31500</v>
      </c>
    </row>
    <row r="1713" spans="1:3" s="4" customFormat="1" ht="18.75" customHeight="1" x14ac:dyDescent="0.2">
      <c r="A1713" s="40">
        <v>412000</v>
      </c>
      <c r="B1713" s="38" t="s">
        <v>191</v>
      </c>
      <c r="C1713" s="48">
        <f>SUM(C1714:C1722)</f>
        <v>172100</v>
      </c>
    </row>
    <row r="1714" spans="1:3" s="4" customFormat="1" x14ac:dyDescent="0.2">
      <c r="A1714" s="30">
        <v>412100</v>
      </c>
      <c r="B1714" s="31" t="s">
        <v>87</v>
      </c>
      <c r="C1714" s="47">
        <v>4900</v>
      </c>
    </row>
    <row r="1715" spans="1:3" s="4" customFormat="1" x14ac:dyDescent="0.2">
      <c r="A1715" s="30">
        <v>412200</v>
      </c>
      <c r="B1715" s="31" t="s">
        <v>200</v>
      </c>
      <c r="C1715" s="47">
        <v>26000</v>
      </c>
    </row>
    <row r="1716" spans="1:3" s="4" customFormat="1" x14ac:dyDescent="0.2">
      <c r="A1716" s="30">
        <v>412300</v>
      </c>
      <c r="B1716" s="31" t="s">
        <v>88</v>
      </c>
      <c r="C1716" s="47">
        <v>16400</v>
      </c>
    </row>
    <row r="1717" spans="1:3" s="4" customFormat="1" x14ac:dyDescent="0.2">
      <c r="A1717" s="30">
        <v>412500</v>
      </c>
      <c r="B1717" s="31" t="s">
        <v>90</v>
      </c>
      <c r="C1717" s="47">
        <v>25000</v>
      </c>
    </row>
    <row r="1718" spans="1:3" s="4" customFormat="1" x14ac:dyDescent="0.2">
      <c r="A1718" s="30">
        <v>412600</v>
      </c>
      <c r="B1718" s="31" t="s">
        <v>201</v>
      </c>
      <c r="C1718" s="47">
        <v>70000</v>
      </c>
    </row>
    <row r="1719" spans="1:3" s="4" customFormat="1" x14ac:dyDescent="0.2">
      <c r="A1719" s="30">
        <v>412700</v>
      </c>
      <c r="B1719" s="31" t="s">
        <v>188</v>
      </c>
      <c r="C1719" s="47">
        <v>20000</v>
      </c>
    </row>
    <row r="1720" spans="1:3" s="4" customFormat="1" x14ac:dyDescent="0.2">
      <c r="A1720" s="30">
        <v>412900</v>
      </c>
      <c r="B1720" s="31" t="s">
        <v>295</v>
      </c>
      <c r="C1720" s="47">
        <v>800</v>
      </c>
    </row>
    <row r="1721" spans="1:3" s="4" customFormat="1" x14ac:dyDescent="0.2">
      <c r="A1721" s="30">
        <v>412900</v>
      </c>
      <c r="B1721" s="39" t="s">
        <v>296</v>
      </c>
      <c r="C1721" s="47">
        <v>9000</v>
      </c>
    </row>
    <row r="1722" spans="1:3" s="4" customFormat="1" x14ac:dyDescent="0.2">
      <c r="A1722" s="30">
        <v>412900</v>
      </c>
      <c r="B1722" s="31" t="s">
        <v>279</v>
      </c>
      <c r="C1722" s="47">
        <v>0</v>
      </c>
    </row>
    <row r="1723" spans="1:3" s="4" customFormat="1" ht="18.75" customHeight="1" x14ac:dyDescent="0.2">
      <c r="A1723" s="40">
        <v>510000</v>
      </c>
      <c r="B1723" s="38" t="s">
        <v>140</v>
      </c>
      <c r="C1723" s="48">
        <f t="shared" ref="C1723" si="145">C1724+C1726</f>
        <v>30000</v>
      </c>
    </row>
    <row r="1724" spans="1:3" s="4" customFormat="1" ht="19.5" x14ac:dyDescent="0.2">
      <c r="A1724" s="40">
        <v>511000</v>
      </c>
      <c r="B1724" s="38" t="s">
        <v>141</v>
      </c>
      <c r="C1724" s="48">
        <f t="shared" ref="C1724" si="146">SUM(C1725:C1725)</f>
        <v>10000</v>
      </c>
    </row>
    <row r="1725" spans="1:3" s="4" customFormat="1" x14ac:dyDescent="0.2">
      <c r="A1725" s="30">
        <v>511300</v>
      </c>
      <c r="B1725" s="31" t="s">
        <v>144</v>
      </c>
      <c r="C1725" s="47">
        <v>10000</v>
      </c>
    </row>
    <row r="1726" spans="1:3" s="50" customFormat="1" ht="19.5" x14ac:dyDescent="0.2">
      <c r="A1726" s="40">
        <v>516000</v>
      </c>
      <c r="B1726" s="38" t="s">
        <v>151</v>
      </c>
      <c r="C1726" s="48">
        <f t="shared" ref="C1726" si="147">C1727</f>
        <v>20000</v>
      </c>
    </row>
    <row r="1727" spans="1:3" s="4" customFormat="1" x14ac:dyDescent="0.2">
      <c r="A1727" s="30">
        <v>516100</v>
      </c>
      <c r="B1727" s="31" t="s">
        <v>151</v>
      </c>
      <c r="C1727" s="47">
        <v>20000</v>
      </c>
    </row>
    <row r="1728" spans="1:3" s="50" customFormat="1" ht="19.5" x14ac:dyDescent="0.2">
      <c r="A1728" s="40">
        <v>630000</v>
      </c>
      <c r="B1728" s="38" t="s">
        <v>176</v>
      </c>
      <c r="C1728" s="48">
        <f>C1729</f>
        <v>60000</v>
      </c>
    </row>
    <row r="1729" spans="1:3" s="50" customFormat="1" ht="19.5" x14ac:dyDescent="0.2">
      <c r="A1729" s="40">
        <v>638000</v>
      </c>
      <c r="B1729" s="38" t="s">
        <v>120</v>
      </c>
      <c r="C1729" s="48">
        <f t="shared" ref="C1729" si="148">C1730</f>
        <v>60000</v>
      </c>
    </row>
    <row r="1730" spans="1:3" s="4" customFormat="1" x14ac:dyDescent="0.2">
      <c r="A1730" s="30">
        <v>638100</v>
      </c>
      <c r="B1730" s="31" t="s">
        <v>181</v>
      </c>
      <c r="C1730" s="47">
        <v>60000</v>
      </c>
    </row>
    <row r="1731" spans="1:3" s="4" customFormat="1" x14ac:dyDescent="0.2">
      <c r="A1731" s="53"/>
      <c r="B1731" s="43" t="s">
        <v>214</v>
      </c>
      <c r="C1731" s="70">
        <f>C1707+C1723+C1728</f>
        <v>6365100</v>
      </c>
    </row>
    <row r="1732" spans="1:3" s="4" customFormat="1" x14ac:dyDescent="0.2">
      <c r="A1732" s="15"/>
      <c r="B1732" s="16"/>
      <c r="C1732" s="17"/>
    </row>
    <row r="1733" spans="1:3" s="4" customFormat="1" x14ac:dyDescent="0.2">
      <c r="A1733" s="28"/>
      <c r="B1733" s="16"/>
      <c r="C1733" s="47"/>
    </row>
    <row r="1734" spans="1:3" s="4" customFormat="1" ht="19.5" x14ac:dyDescent="0.2">
      <c r="A1734" s="30" t="s">
        <v>590</v>
      </c>
      <c r="B1734" s="38"/>
      <c r="C1734" s="47"/>
    </row>
    <row r="1735" spans="1:3" s="4" customFormat="1" ht="19.5" x14ac:dyDescent="0.2">
      <c r="A1735" s="30" t="s">
        <v>227</v>
      </c>
      <c r="B1735" s="38"/>
      <c r="C1735" s="47"/>
    </row>
    <row r="1736" spans="1:3" s="4" customFormat="1" ht="19.5" x14ac:dyDescent="0.2">
      <c r="A1736" s="30" t="s">
        <v>347</v>
      </c>
      <c r="B1736" s="38"/>
      <c r="C1736" s="47"/>
    </row>
    <row r="1737" spans="1:3" s="4" customFormat="1" ht="19.5" x14ac:dyDescent="0.2">
      <c r="A1737" s="30" t="s">
        <v>507</v>
      </c>
      <c r="B1737" s="38"/>
      <c r="C1737" s="47"/>
    </row>
    <row r="1738" spans="1:3" s="4" customFormat="1" x14ac:dyDescent="0.2">
      <c r="A1738" s="30"/>
      <c r="B1738" s="32"/>
      <c r="C1738" s="17"/>
    </row>
    <row r="1739" spans="1:3" s="4" customFormat="1" ht="18.75" customHeight="1" x14ac:dyDescent="0.2">
      <c r="A1739" s="40">
        <v>410000</v>
      </c>
      <c r="B1739" s="34" t="s">
        <v>83</v>
      </c>
      <c r="C1739" s="48">
        <f>C1740+C1745</f>
        <v>3691700</v>
      </c>
    </row>
    <row r="1740" spans="1:3" s="4" customFormat="1" ht="19.5" x14ac:dyDescent="0.2">
      <c r="A1740" s="40">
        <v>411000</v>
      </c>
      <c r="B1740" s="34" t="s">
        <v>186</v>
      </c>
      <c r="C1740" s="48">
        <f>SUM(C1741:C1744)</f>
        <v>3357100</v>
      </c>
    </row>
    <row r="1741" spans="1:3" s="4" customFormat="1" x14ac:dyDescent="0.2">
      <c r="A1741" s="30">
        <v>411100</v>
      </c>
      <c r="B1741" s="31" t="s">
        <v>84</v>
      </c>
      <c r="C1741" s="47">
        <v>3140000</v>
      </c>
    </row>
    <row r="1742" spans="1:3" s="4" customFormat="1" x14ac:dyDescent="0.2">
      <c r="A1742" s="30">
        <v>411200</v>
      </c>
      <c r="B1742" s="31" t="s">
        <v>199</v>
      </c>
      <c r="C1742" s="47">
        <v>152000</v>
      </c>
    </row>
    <row r="1743" spans="1:3" s="4" customFormat="1" ht="37.5" x14ac:dyDescent="0.2">
      <c r="A1743" s="30">
        <v>411300</v>
      </c>
      <c r="B1743" s="31" t="s">
        <v>85</v>
      </c>
      <c r="C1743" s="47">
        <v>39700</v>
      </c>
    </row>
    <row r="1744" spans="1:3" s="4" customFormat="1" x14ac:dyDescent="0.2">
      <c r="A1744" s="30">
        <v>411400</v>
      </c>
      <c r="B1744" s="31" t="s">
        <v>86</v>
      </c>
      <c r="C1744" s="47">
        <v>25400</v>
      </c>
    </row>
    <row r="1745" spans="1:3" s="4" customFormat="1" ht="18.75" customHeight="1" x14ac:dyDescent="0.2">
      <c r="A1745" s="40">
        <v>412000</v>
      </c>
      <c r="B1745" s="38" t="s">
        <v>191</v>
      </c>
      <c r="C1745" s="48">
        <f>SUM(C1746:C1755)</f>
        <v>334600</v>
      </c>
    </row>
    <row r="1746" spans="1:3" s="4" customFormat="1" x14ac:dyDescent="0.2">
      <c r="A1746" s="30">
        <v>412200</v>
      </c>
      <c r="B1746" s="31" t="s">
        <v>200</v>
      </c>
      <c r="C1746" s="47">
        <v>129000</v>
      </c>
    </row>
    <row r="1747" spans="1:3" s="4" customFormat="1" x14ac:dyDescent="0.2">
      <c r="A1747" s="30">
        <v>412300</v>
      </c>
      <c r="B1747" s="31" t="s">
        <v>88</v>
      </c>
      <c r="C1747" s="47">
        <v>19700</v>
      </c>
    </row>
    <row r="1748" spans="1:3" s="4" customFormat="1" x14ac:dyDescent="0.2">
      <c r="A1748" s="30">
        <v>412500</v>
      </c>
      <c r="B1748" s="31" t="s">
        <v>90</v>
      </c>
      <c r="C1748" s="47">
        <v>12000</v>
      </c>
    </row>
    <row r="1749" spans="1:3" s="4" customFormat="1" x14ac:dyDescent="0.2">
      <c r="A1749" s="30">
        <v>412600</v>
      </c>
      <c r="B1749" s="31" t="s">
        <v>201</v>
      </c>
      <c r="C1749" s="47">
        <v>11900</v>
      </c>
    </row>
    <row r="1750" spans="1:3" s="4" customFormat="1" x14ac:dyDescent="0.2">
      <c r="A1750" s="30">
        <v>412700</v>
      </c>
      <c r="B1750" s="31" t="s">
        <v>188</v>
      </c>
      <c r="C1750" s="47">
        <v>150000</v>
      </c>
    </row>
    <row r="1751" spans="1:3" s="4" customFormat="1" x14ac:dyDescent="0.2">
      <c r="A1751" s="30">
        <v>412900</v>
      </c>
      <c r="B1751" s="31" t="s">
        <v>508</v>
      </c>
      <c r="C1751" s="47">
        <v>0</v>
      </c>
    </row>
    <row r="1752" spans="1:3" s="4" customFormat="1" x14ac:dyDescent="0.2">
      <c r="A1752" s="30">
        <v>412900</v>
      </c>
      <c r="B1752" s="31" t="s">
        <v>277</v>
      </c>
      <c r="C1752" s="47">
        <v>2000</v>
      </c>
    </row>
    <row r="1753" spans="1:3" s="4" customFormat="1" x14ac:dyDescent="0.2">
      <c r="A1753" s="30">
        <v>412900</v>
      </c>
      <c r="B1753" s="31" t="s">
        <v>295</v>
      </c>
      <c r="C1753" s="47">
        <v>3000</v>
      </c>
    </row>
    <row r="1754" spans="1:3" s="4" customFormat="1" x14ac:dyDescent="0.2">
      <c r="A1754" s="30">
        <v>412900</v>
      </c>
      <c r="B1754" s="31" t="s">
        <v>297</v>
      </c>
      <c r="C1754" s="47">
        <v>6000</v>
      </c>
    </row>
    <row r="1755" spans="1:3" s="4" customFormat="1" x14ac:dyDescent="0.2">
      <c r="A1755" s="30">
        <v>412900</v>
      </c>
      <c r="B1755" s="31" t="s">
        <v>279</v>
      </c>
      <c r="C1755" s="47">
        <v>1000</v>
      </c>
    </row>
    <row r="1756" spans="1:3" s="4" customFormat="1" ht="18.75" customHeight="1" x14ac:dyDescent="0.2">
      <c r="A1756" s="40">
        <v>510000</v>
      </c>
      <c r="B1756" s="38" t="s">
        <v>140</v>
      </c>
      <c r="C1756" s="48">
        <f t="shared" ref="C1756" si="149">C1757</f>
        <v>10000</v>
      </c>
    </row>
    <row r="1757" spans="1:3" s="4" customFormat="1" ht="19.5" x14ac:dyDescent="0.2">
      <c r="A1757" s="40">
        <v>511000</v>
      </c>
      <c r="B1757" s="38" t="s">
        <v>141</v>
      </c>
      <c r="C1757" s="48">
        <f>SUM(C1758:C1758)</f>
        <v>10000</v>
      </c>
    </row>
    <row r="1758" spans="1:3" s="4" customFormat="1" x14ac:dyDescent="0.2">
      <c r="A1758" s="30">
        <v>511300</v>
      </c>
      <c r="B1758" s="31" t="s">
        <v>144</v>
      </c>
      <c r="C1758" s="47">
        <v>10000</v>
      </c>
    </row>
    <row r="1759" spans="1:3" s="50" customFormat="1" ht="18.75" customHeight="1" x14ac:dyDescent="0.2">
      <c r="A1759" s="40">
        <v>630000</v>
      </c>
      <c r="B1759" s="38" t="s">
        <v>176</v>
      </c>
      <c r="C1759" s="48">
        <f>C1760</f>
        <v>25000</v>
      </c>
    </row>
    <row r="1760" spans="1:3" s="50" customFormat="1" ht="19.5" x14ac:dyDescent="0.2">
      <c r="A1760" s="40">
        <v>638000</v>
      </c>
      <c r="B1760" s="38" t="s">
        <v>120</v>
      </c>
      <c r="C1760" s="48">
        <f t="shared" ref="C1760" si="150">C1761</f>
        <v>25000</v>
      </c>
    </row>
    <row r="1761" spans="1:3" s="4" customFormat="1" x14ac:dyDescent="0.2">
      <c r="A1761" s="30">
        <v>638100</v>
      </c>
      <c r="B1761" s="31" t="s">
        <v>181</v>
      </c>
      <c r="C1761" s="47">
        <v>25000</v>
      </c>
    </row>
    <row r="1762" spans="1:3" s="4" customFormat="1" x14ac:dyDescent="0.2">
      <c r="A1762" s="53"/>
      <c r="B1762" s="43" t="s">
        <v>214</v>
      </c>
      <c r="C1762" s="70">
        <f>C1739+C1756+C1759</f>
        <v>3726700</v>
      </c>
    </row>
    <row r="1763" spans="1:3" s="4" customFormat="1" x14ac:dyDescent="0.2">
      <c r="A1763" s="15"/>
      <c r="B1763" s="16"/>
      <c r="C1763" s="17"/>
    </row>
    <row r="1764" spans="1:3" s="4" customFormat="1" x14ac:dyDescent="0.2">
      <c r="A1764" s="28"/>
      <c r="B1764" s="16"/>
      <c r="C1764" s="47"/>
    </row>
    <row r="1765" spans="1:3" s="4" customFormat="1" ht="19.5" x14ac:dyDescent="0.2">
      <c r="A1765" s="30" t="s">
        <v>591</v>
      </c>
      <c r="B1765" s="38"/>
      <c r="C1765" s="47"/>
    </row>
    <row r="1766" spans="1:3" s="4" customFormat="1" ht="19.5" x14ac:dyDescent="0.2">
      <c r="A1766" s="30" t="s">
        <v>227</v>
      </c>
      <c r="B1766" s="38"/>
      <c r="C1766" s="47"/>
    </row>
    <row r="1767" spans="1:3" s="4" customFormat="1" ht="19.5" x14ac:dyDescent="0.2">
      <c r="A1767" s="30" t="s">
        <v>348</v>
      </c>
      <c r="B1767" s="38"/>
      <c r="C1767" s="47"/>
    </row>
    <row r="1768" spans="1:3" s="4" customFormat="1" ht="19.5" x14ac:dyDescent="0.2">
      <c r="A1768" s="30" t="s">
        <v>507</v>
      </c>
      <c r="B1768" s="38"/>
      <c r="C1768" s="47"/>
    </row>
    <row r="1769" spans="1:3" s="4" customFormat="1" x14ac:dyDescent="0.2">
      <c r="A1769" s="30"/>
      <c r="B1769" s="32"/>
      <c r="C1769" s="17"/>
    </row>
    <row r="1770" spans="1:3" s="4" customFormat="1" ht="18.75" customHeight="1" x14ac:dyDescent="0.2">
      <c r="A1770" s="40">
        <v>410000</v>
      </c>
      <c r="B1770" s="34" t="s">
        <v>83</v>
      </c>
      <c r="C1770" s="48">
        <f>C1771+C1776+C1785</f>
        <v>1519900</v>
      </c>
    </row>
    <row r="1771" spans="1:3" s="4" customFormat="1" ht="19.5" x14ac:dyDescent="0.2">
      <c r="A1771" s="40">
        <v>411000</v>
      </c>
      <c r="B1771" s="34" t="s">
        <v>186</v>
      </c>
      <c r="C1771" s="48">
        <f t="shared" ref="C1771" si="151">SUM(C1772:C1775)</f>
        <v>1368500</v>
      </c>
    </row>
    <row r="1772" spans="1:3" s="4" customFormat="1" x14ac:dyDescent="0.2">
      <c r="A1772" s="30">
        <v>411100</v>
      </c>
      <c r="B1772" s="31" t="s">
        <v>84</v>
      </c>
      <c r="C1772" s="47">
        <v>1275000</v>
      </c>
    </row>
    <row r="1773" spans="1:3" s="4" customFormat="1" x14ac:dyDescent="0.2">
      <c r="A1773" s="30">
        <v>411200</v>
      </c>
      <c r="B1773" s="31" t="s">
        <v>199</v>
      </c>
      <c r="C1773" s="47">
        <v>70700</v>
      </c>
    </row>
    <row r="1774" spans="1:3" s="4" customFormat="1" ht="37.5" x14ac:dyDescent="0.2">
      <c r="A1774" s="30">
        <v>411300</v>
      </c>
      <c r="B1774" s="31" t="s">
        <v>85</v>
      </c>
      <c r="C1774" s="47">
        <v>5800</v>
      </c>
    </row>
    <row r="1775" spans="1:3" s="4" customFormat="1" x14ac:dyDescent="0.2">
      <c r="A1775" s="30">
        <v>411400</v>
      </c>
      <c r="B1775" s="31" t="s">
        <v>86</v>
      </c>
      <c r="C1775" s="47">
        <v>17000</v>
      </c>
    </row>
    <row r="1776" spans="1:3" s="4" customFormat="1" ht="18.75" customHeight="1" x14ac:dyDescent="0.2">
      <c r="A1776" s="40">
        <v>412000</v>
      </c>
      <c r="B1776" s="38" t="s">
        <v>191</v>
      </c>
      <c r="C1776" s="48">
        <f>SUM(C1777:C1784)</f>
        <v>151200</v>
      </c>
    </row>
    <row r="1777" spans="1:3" s="4" customFormat="1" x14ac:dyDescent="0.2">
      <c r="A1777" s="30">
        <v>412200</v>
      </c>
      <c r="B1777" s="31" t="s">
        <v>200</v>
      </c>
      <c r="C1777" s="47">
        <v>50000</v>
      </c>
    </row>
    <row r="1778" spans="1:3" s="4" customFormat="1" x14ac:dyDescent="0.2">
      <c r="A1778" s="30">
        <v>412300</v>
      </c>
      <c r="B1778" s="31" t="s">
        <v>88</v>
      </c>
      <c r="C1778" s="47">
        <v>9000</v>
      </c>
    </row>
    <row r="1779" spans="1:3" s="4" customFormat="1" x14ac:dyDescent="0.2">
      <c r="A1779" s="30">
        <v>412500</v>
      </c>
      <c r="B1779" s="31" t="s">
        <v>90</v>
      </c>
      <c r="C1779" s="47">
        <v>4500</v>
      </c>
    </row>
    <row r="1780" spans="1:3" s="4" customFormat="1" x14ac:dyDescent="0.2">
      <c r="A1780" s="30">
        <v>412600</v>
      </c>
      <c r="B1780" s="31" t="s">
        <v>201</v>
      </c>
      <c r="C1780" s="47">
        <v>3000</v>
      </c>
    </row>
    <row r="1781" spans="1:3" s="4" customFormat="1" x14ac:dyDescent="0.2">
      <c r="A1781" s="30">
        <v>412700</v>
      </c>
      <c r="B1781" s="31" t="s">
        <v>188</v>
      </c>
      <c r="C1781" s="47">
        <v>80000</v>
      </c>
    </row>
    <row r="1782" spans="1:3" s="4" customFormat="1" x14ac:dyDescent="0.2">
      <c r="A1782" s="30">
        <v>412900</v>
      </c>
      <c r="B1782" s="39" t="s">
        <v>508</v>
      </c>
      <c r="C1782" s="47">
        <v>0</v>
      </c>
    </row>
    <row r="1783" spans="1:3" s="4" customFormat="1" x14ac:dyDescent="0.2">
      <c r="A1783" s="30">
        <v>412900</v>
      </c>
      <c r="B1783" s="39" t="s">
        <v>277</v>
      </c>
      <c r="C1783" s="47">
        <v>2000</v>
      </c>
    </row>
    <row r="1784" spans="1:3" s="4" customFormat="1" x14ac:dyDescent="0.2">
      <c r="A1784" s="30">
        <v>412900</v>
      </c>
      <c r="B1784" s="39" t="s">
        <v>297</v>
      </c>
      <c r="C1784" s="47">
        <v>2700</v>
      </c>
    </row>
    <row r="1785" spans="1:3" s="50" customFormat="1" ht="19.5" x14ac:dyDescent="0.2">
      <c r="A1785" s="40">
        <v>413000</v>
      </c>
      <c r="B1785" s="38" t="s">
        <v>192</v>
      </c>
      <c r="C1785" s="48">
        <f t="shared" ref="C1785" si="152">C1786</f>
        <v>200</v>
      </c>
    </row>
    <row r="1786" spans="1:3" s="4" customFormat="1" x14ac:dyDescent="0.2">
      <c r="A1786" s="30">
        <v>413900</v>
      </c>
      <c r="B1786" s="31" t="s">
        <v>95</v>
      </c>
      <c r="C1786" s="47">
        <v>200</v>
      </c>
    </row>
    <row r="1787" spans="1:3" s="4" customFormat="1" ht="19.5" x14ac:dyDescent="0.2">
      <c r="A1787" s="40">
        <v>510000</v>
      </c>
      <c r="B1787" s="38" t="s">
        <v>140</v>
      </c>
      <c r="C1787" s="48">
        <f>C1788</f>
        <v>3000</v>
      </c>
    </row>
    <row r="1788" spans="1:3" s="4" customFormat="1" ht="19.5" x14ac:dyDescent="0.2">
      <c r="A1788" s="40">
        <v>511000</v>
      </c>
      <c r="B1788" s="38" t="s">
        <v>141</v>
      </c>
      <c r="C1788" s="48">
        <f>SUM(C1789:C1789)</f>
        <v>3000</v>
      </c>
    </row>
    <row r="1789" spans="1:3" s="4" customFormat="1" x14ac:dyDescent="0.2">
      <c r="A1789" s="30">
        <v>511300</v>
      </c>
      <c r="B1789" s="31" t="s">
        <v>144</v>
      </c>
      <c r="C1789" s="47">
        <v>3000</v>
      </c>
    </row>
    <row r="1790" spans="1:3" s="50" customFormat="1" ht="19.5" x14ac:dyDescent="0.2">
      <c r="A1790" s="40">
        <v>630000</v>
      </c>
      <c r="B1790" s="38" t="s">
        <v>176</v>
      </c>
      <c r="C1790" s="48">
        <f>C1791</f>
        <v>5000</v>
      </c>
    </row>
    <row r="1791" spans="1:3" s="50" customFormat="1" ht="19.5" x14ac:dyDescent="0.2">
      <c r="A1791" s="40">
        <v>638000</v>
      </c>
      <c r="B1791" s="38" t="s">
        <v>120</v>
      </c>
      <c r="C1791" s="48">
        <f t="shared" ref="C1791" si="153">C1792</f>
        <v>5000</v>
      </c>
    </row>
    <row r="1792" spans="1:3" s="4" customFormat="1" x14ac:dyDescent="0.2">
      <c r="A1792" s="30">
        <v>638100</v>
      </c>
      <c r="B1792" s="31" t="s">
        <v>181</v>
      </c>
      <c r="C1792" s="47">
        <v>5000</v>
      </c>
    </row>
    <row r="1793" spans="1:3" s="4" customFormat="1" x14ac:dyDescent="0.2">
      <c r="A1793" s="53"/>
      <c r="B1793" s="43" t="s">
        <v>214</v>
      </c>
      <c r="C1793" s="70">
        <f>C1770+C1787+C1790</f>
        <v>1527900</v>
      </c>
    </row>
    <row r="1794" spans="1:3" s="4" customFormat="1" x14ac:dyDescent="0.2">
      <c r="A1794" s="15"/>
      <c r="B1794" s="16"/>
      <c r="C1794" s="17"/>
    </row>
    <row r="1795" spans="1:3" s="4" customFormat="1" x14ac:dyDescent="0.2">
      <c r="A1795" s="28"/>
      <c r="B1795" s="16"/>
      <c r="C1795" s="47"/>
    </row>
    <row r="1796" spans="1:3" s="4" customFormat="1" ht="19.5" x14ac:dyDescent="0.2">
      <c r="A1796" s="30" t="s">
        <v>592</v>
      </c>
      <c r="B1796" s="38"/>
      <c r="C1796" s="47"/>
    </row>
    <row r="1797" spans="1:3" s="4" customFormat="1" ht="19.5" x14ac:dyDescent="0.2">
      <c r="A1797" s="30" t="s">
        <v>227</v>
      </c>
      <c r="B1797" s="38"/>
      <c r="C1797" s="47"/>
    </row>
    <row r="1798" spans="1:3" s="4" customFormat="1" ht="19.5" x14ac:dyDescent="0.2">
      <c r="A1798" s="30" t="s">
        <v>349</v>
      </c>
      <c r="B1798" s="38"/>
      <c r="C1798" s="47"/>
    </row>
    <row r="1799" spans="1:3" s="4" customFormat="1" ht="19.5" x14ac:dyDescent="0.2">
      <c r="A1799" s="30" t="s">
        <v>507</v>
      </c>
      <c r="B1799" s="38"/>
      <c r="C1799" s="47"/>
    </row>
    <row r="1800" spans="1:3" s="4" customFormat="1" x14ac:dyDescent="0.2">
      <c r="A1800" s="30"/>
      <c r="B1800" s="32"/>
      <c r="C1800" s="17"/>
    </row>
    <row r="1801" spans="1:3" s="4" customFormat="1" ht="18.75" customHeight="1" x14ac:dyDescent="0.2">
      <c r="A1801" s="40">
        <v>410000</v>
      </c>
      <c r="B1801" s="34" t="s">
        <v>83</v>
      </c>
      <c r="C1801" s="48">
        <f t="shared" ref="C1801" si="154">C1802+C1807</f>
        <v>1839600</v>
      </c>
    </row>
    <row r="1802" spans="1:3" s="4" customFormat="1" ht="19.5" x14ac:dyDescent="0.2">
      <c r="A1802" s="40">
        <v>411000</v>
      </c>
      <c r="B1802" s="34" t="s">
        <v>186</v>
      </c>
      <c r="C1802" s="48">
        <f t="shared" ref="C1802" si="155">SUM(C1803:C1806)</f>
        <v>1682600</v>
      </c>
    </row>
    <row r="1803" spans="1:3" s="4" customFormat="1" x14ac:dyDescent="0.2">
      <c r="A1803" s="30">
        <v>411100</v>
      </c>
      <c r="B1803" s="31" t="s">
        <v>84</v>
      </c>
      <c r="C1803" s="47">
        <v>1570000</v>
      </c>
    </row>
    <row r="1804" spans="1:3" s="4" customFormat="1" x14ac:dyDescent="0.2">
      <c r="A1804" s="30">
        <v>411200</v>
      </c>
      <c r="B1804" s="31" t="s">
        <v>199</v>
      </c>
      <c r="C1804" s="47">
        <v>80000</v>
      </c>
    </row>
    <row r="1805" spans="1:3" s="4" customFormat="1" ht="37.5" x14ac:dyDescent="0.2">
      <c r="A1805" s="30">
        <v>411300</v>
      </c>
      <c r="B1805" s="31" t="s">
        <v>85</v>
      </c>
      <c r="C1805" s="47">
        <v>22600</v>
      </c>
    </row>
    <row r="1806" spans="1:3" s="4" customFormat="1" x14ac:dyDescent="0.2">
      <c r="A1806" s="30">
        <v>411400</v>
      </c>
      <c r="B1806" s="31" t="s">
        <v>86</v>
      </c>
      <c r="C1806" s="47">
        <v>10000</v>
      </c>
    </row>
    <row r="1807" spans="1:3" s="4" customFormat="1" ht="18.75" customHeight="1" x14ac:dyDescent="0.2">
      <c r="A1807" s="40">
        <v>412000</v>
      </c>
      <c r="B1807" s="38" t="s">
        <v>191</v>
      </c>
      <c r="C1807" s="48">
        <f>SUM(C1808:C1817)</f>
        <v>157000</v>
      </c>
    </row>
    <row r="1808" spans="1:3" s="4" customFormat="1" x14ac:dyDescent="0.2">
      <c r="A1808" s="30">
        <v>412200</v>
      </c>
      <c r="B1808" s="31" t="s">
        <v>200</v>
      </c>
      <c r="C1808" s="47">
        <v>42000</v>
      </c>
    </row>
    <row r="1809" spans="1:3" s="4" customFormat="1" x14ac:dyDescent="0.2">
      <c r="A1809" s="30">
        <v>412300</v>
      </c>
      <c r="B1809" s="31" t="s">
        <v>88</v>
      </c>
      <c r="C1809" s="47">
        <v>11500</v>
      </c>
    </row>
    <row r="1810" spans="1:3" s="4" customFormat="1" x14ac:dyDescent="0.2">
      <c r="A1810" s="30">
        <v>412500</v>
      </c>
      <c r="B1810" s="31" t="s">
        <v>90</v>
      </c>
      <c r="C1810" s="47">
        <v>3300</v>
      </c>
    </row>
    <row r="1811" spans="1:3" s="4" customFormat="1" x14ac:dyDescent="0.2">
      <c r="A1811" s="30">
        <v>412600</v>
      </c>
      <c r="B1811" s="31" t="s">
        <v>201</v>
      </c>
      <c r="C1811" s="47">
        <v>3100</v>
      </c>
    </row>
    <row r="1812" spans="1:3" s="4" customFormat="1" x14ac:dyDescent="0.2">
      <c r="A1812" s="30">
        <v>412700</v>
      </c>
      <c r="B1812" s="31" t="s">
        <v>188</v>
      </c>
      <c r="C1812" s="47">
        <v>90000</v>
      </c>
    </row>
    <row r="1813" spans="1:3" s="4" customFormat="1" x14ac:dyDescent="0.2">
      <c r="A1813" s="30">
        <v>412900</v>
      </c>
      <c r="B1813" s="39" t="s">
        <v>508</v>
      </c>
      <c r="C1813" s="47">
        <v>0</v>
      </c>
    </row>
    <row r="1814" spans="1:3" s="4" customFormat="1" x14ac:dyDescent="0.2">
      <c r="A1814" s="30">
        <v>412900</v>
      </c>
      <c r="B1814" s="39" t="s">
        <v>277</v>
      </c>
      <c r="C1814" s="47">
        <v>2000</v>
      </c>
    </row>
    <row r="1815" spans="1:3" s="4" customFormat="1" x14ac:dyDescent="0.2">
      <c r="A1815" s="30">
        <v>412900</v>
      </c>
      <c r="B1815" s="39" t="s">
        <v>296</v>
      </c>
      <c r="C1815" s="47">
        <v>1700</v>
      </c>
    </row>
    <row r="1816" spans="1:3" s="4" customFormat="1" x14ac:dyDescent="0.2">
      <c r="A1816" s="30">
        <v>412900</v>
      </c>
      <c r="B1816" s="39" t="s">
        <v>297</v>
      </c>
      <c r="C1816" s="47">
        <v>3000</v>
      </c>
    </row>
    <row r="1817" spans="1:3" s="4" customFormat="1" x14ac:dyDescent="0.2">
      <c r="A1817" s="30">
        <v>412900</v>
      </c>
      <c r="B1817" s="31" t="s">
        <v>279</v>
      </c>
      <c r="C1817" s="47">
        <v>400</v>
      </c>
    </row>
    <row r="1818" spans="1:3" s="50" customFormat="1" ht="18.75" customHeight="1" x14ac:dyDescent="0.2">
      <c r="A1818" s="40">
        <v>510000</v>
      </c>
      <c r="B1818" s="38" t="s">
        <v>140</v>
      </c>
      <c r="C1818" s="48">
        <f t="shared" ref="C1818" si="156">C1819</f>
        <v>5000</v>
      </c>
    </row>
    <row r="1819" spans="1:3" s="50" customFormat="1" ht="19.5" x14ac:dyDescent="0.2">
      <c r="A1819" s="40">
        <v>511000</v>
      </c>
      <c r="B1819" s="38" t="s">
        <v>141</v>
      </c>
      <c r="C1819" s="48">
        <f>C1820</f>
        <v>5000</v>
      </c>
    </row>
    <row r="1820" spans="1:3" s="4" customFormat="1" x14ac:dyDescent="0.2">
      <c r="A1820" s="30">
        <v>511300</v>
      </c>
      <c r="B1820" s="31" t="s">
        <v>144</v>
      </c>
      <c r="C1820" s="47">
        <v>5000</v>
      </c>
    </row>
    <row r="1821" spans="1:3" s="50" customFormat="1" ht="19.5" x14ac:dyDescent="0.2">
      <c r="A1821" s="40">
        <v>630000</v>
      </c>
      <c r="B1821" s="38" t="s">
        <v>176</v>
      </c>
      <c r="C1821" s="48">
        <f>C1822</f>
        <v>22000</v>
      </c>
    </row>
    <row r="1822" spans="1:3" s="50" customFormat="1" ht="19.5" x14ac:dyDescent="0.2">
      <c r="A1822" s="40">
        <v>638000</v>
      </c>
      <c r="B1822" s="38" t="s">
        <v>120</v>
      </c>
      <c r="C1822" s="48">
        <f t="shared" ref="C1822" si="157">C1823</f>
        <v>22000</v>
      </c>
    </row>
    <row r="1823" spans="1:3" s="4" customFormat="1" x14ac:dyDescent="0.2">
      <c r="A1823" s="30">
        <v>638100</v>
      </c>
      <c r="B1823" s="31" t="s">
        <v>181</v>
      </c>
      <c r="C1823" s="47">
        <v>22000</v>
      </c>
    </row>
    <row r="1824" spans="1:3" s="4" customFormat="1" x14ac:dyDescent="0.2">
      <c r="A1824" s="53"/>
      <c r="B1824" s="43" t="s">
        <v>214</v>
      </c>
      <c r="C1824" s="70">
        <f>C1801+C1818+C1821</f>
        <v>1866600</v>
      </c>
    </row>
    <row r="1825" spans="1:3" s="4" customFormat="1" x14ac:dyDescent="0.2">
      <c r="A1825" s="15"/>
      <c r="B1825" s="16"/>
      <c r="C1825" s="17"/>
    </row>
    <row r="1826" spans="1:3" s="4" customFormat="1" x14ac:dyDescent="0.2">
      <c r="A1826" s="28"/>
      <c r="B1826" s="16"/>
      <c r="C1826" s="47"/>
    </row>
    <row r="1827" spans="1:3" s="4" customFormat="1" ht="19.5" x14ac:dyDescent="0.2">
      <c r="A1827" s="30" t="s">
        <v>593</v>
      </c>
      <c r="B1827" s="38"/>
      <c r="C1827" s="47"/>
    </row>
    <row r="1828" spans="1:3" s="4" customFormat="1" ht="19.5" x14ac:dyDescent="0.2">
      <c r="A1828" s="30" t="s">
        <v>227</v>
      </c>
      <c r="B1828" s="38"/>
      <c r="C1828" s="47"/>
    </row>
    <row r="1829" spans="1:3" s="4" customFormat="1" ht="19.5" x14ac:dyDescent="0.2">
      <c r="A1829" s="30" t="s">
        <v>350</v>
      </c>
      <c r="B1829" s="38"/>
      <c r="C1829" s="47"/>
    </row>
    <row r="1830" spans="1:3" s="4" customFormat="1" ht="19.5" x14ac:dyDescent="0.2">
      <c r="A1830" s="30" t="s">
        <v>507</v>
      </c>
      <c r="B1830" s="38"/>
      <c r="C1830" s="47"/>
    </row>
    <row r="1831" spans="1:3" s="4" customFormat="1" x14ac:dyDescent="0.2">
      <c r="A1831" s="30"/>
      <c r="B1831" s="32"/>
      <c r="C1831" s="17"/>
    </row>
    <row r="1832" spans="1:3" s="4" customFormat="1" ht="18.75" customHeight="1" x14ac:dyDescent="0.2">
      <c r="A1832" s="40">
        <v>410000</v>
      </c>
      <c r="B1832" s="34" t="s">
        <v>83</v>
      </c>
      <c r="C1832" s="48">
        <f t="shared" ref="C1832" si="158">C1833+C1838</f>
        <v>1447300</v>
      </c>
    </row>
    <row r="1833" spans="1:3" s="4" customFormat="1" ht="19.5" x14ac:dyDescent="0.2">
      <c r="A1833" s="40">
        <v>411000</v>
      </c>
      <c r="B1833" s="34" t="s">
        <v>186</v>
      </c>
      <c r="C1833" s="48">
        <f t="shared" ref="C1833" si="159">SUM(C1834:C1837)</f>
        <v>1219400</v>
      </c>
    </row>
    <row r="1834" spans="1:3" s="4" customFormat="1" x14ac:dyDescent="0.2">
      <c r="A1834" s="30">
        <v>411100</v>
      </c>
      <c r="B1834" s="31" t="s">
        <v>84</v>
      </c>
      <c r="C1834" s="47">
        <v>1140000</v>
      </c>
    </row>
    <row r="1835" spans="1:3" s="4" customFormat="1" x14ac:dyDescent="0.2">
      <c r="A1835" s="30">
        <v>411200</v>
      </c>
      <c r="B1835" s="31" t="s">
        <v>199</v>
      </c>
      <c r="C1835" s="47">
        <v>70000</v>
      </c>
    </row>
    <row r="1836" spans="1:3" s="4" customFormat="1" ht="37.5" x14ac:dyDescent="0.2">
      <c r="A1836" s="30">
        <v>411300</v>
      </c>
      <c r="B1836" s="31" t="s">
        <v>85</v>
      </c>
      <c r="C1836" s="47">
        <v>4400</v>
      </c>
    </row>
    <row r="1837" spans="1:3" s="4" customFormat="1" x14ac:dyDescent="0.2">
      <c r="A1837" s="30">
        <v>411400</v>
      </c>
      <c r="B1837" s="31" t="s">
        <v>86</v>
      </c>
      <c r="C1837" s="47">
        <v>5000</v>
      </c>
    </row>
    <row r="1838" spans="1:3" s="4" customFormat="1" ht="18.75" customHeight="1" x14ac:dyDescent="0.2">
      <c r="A1838" s="40">
        <v>412000</v>
      </c>
      <c r="B1838" s="38" t="s">
        <v>191</v>
      </c>
      <c r="C1838" s="48">
        <f>SUM(C1839:C1846)</f>
        <v>227900</v>
      </c>
    </row>
    <row r="1839" spans="1:3" s="4" customFormat="1" x14ac:dyDescent="0.2">
      <c r="A1839" s="30">
        <v>412200</v>
      </c>
      <c r="B1839" s="31" t="s">
        <v>200</v>
      </c>
      <c r="C1839" s="47">
        <v>90000</v>
      </c>
    </row>
    <row r="1840" spans="1:3" s="4" customFormat="1" x14ac:dyDescent="0.2">
      <c r="A1840" s="30">
        <v>412300</v>
      </c>
      <c r="B1840" s="31" t="s">
        <v>88</v>
      </c>
      <c r="C1840" s="47">
        <v>12300</v>
      </c>
    </row>
    <row r="1841" spans="1:3" s="4" customFormat="1" x14ac:dyDescent="0.2">
      <c r="A1841" s="30">
        <v>412500</v>
      </c>
      <c r="B1841" s="31" t="s">
        <v>90</v>
      </c>
      <c r="C1841" s="47">
        <v>3800</v>
      </c>
    </row>
    <row r="1842" spans="1:3" s="4" customFormat="1" x14ac:dyDescent="0.2">
      <c r="A1842" s="30">
        <v>412600</v>
      </c>
      <c r="B1842" s="31" t="s">
        <v>201</v>
      </c>
      <c r="C1842" s="47">
        <v>7300</v>
      </c>
    </row>
    <row r="1843" spans="1:3" s="4" customFormat="1" x14ac:dyDescent="0.2">
      <c r="A1843" s="30">
        <v>412700</v>
      </c>
      <c r="B1843" s="31" t="s">
        <v>188</v>
      </c>
      <c r="C1843" s="47">
        <v>110000</v>
      </c>
    </row>
    <row r="1844" spans="1:3" s="4" customFormat="1" x14ac:dyDescent="0.2">
      <c r="A1844" s="30">
        <v>412900</v>
      </c>
      <c r="B1844" s="39" t="s">
        <v>508</v>
      </c>
      <c r="C1844" s="47">
        <v>0</v>
      </c>
    </row>
    <row r="1845" spans="1:3" s="4" customFormat="1" x14ac:dyDescent="0.2">
      <c r="A1845" s="30">
        <v>412900</v>
      </c>
      <c r="B1845" s="39" t="s">
        <v>296</v>
      </c>
      <c r="C1845" s="47">
        <v>2100</v>
      </c>
    </row>
    <row r="1846" spans="1:3" s="4" customFormat="1" x14ac:dyDescent="0.2">
      <c r="A1846" s="30">
        <v>412900</v>
      </c>
      <c r="B1846" s="39" t="s">
        <v>297</v>
      </c>
      <c r="C1846" s="47">
        <v>2400</v>
      </c>
    </row>
    <row r="1847" spans="1:3" s="4" customFormat="1" ht="18.75" customHeight="1" x14ac:dyDescent="0.2">
      <c r="A1847" s="40">
        <v>510000</v>
      </c>
      <c r="B1847" s="38" t="s">
        <v>140</v>
      </c>
      <c r="C1847" s="48">
        <f t="shared" ref="C1847" si="160">C1848+C1850</f>
        <v>5000</v>
      </c>
    </row>
    <row r="1848" spans="1:3" s="4" customFormat="1" ht="19.5" x14ac:dyDescent="0.2">
      <c r="A1848" s="40">
        <v>511000</v>
      </c>
      <c r="B1848" s="38" t="s">
        <v>141</v>
      </c>
      <c r="C1848" s="48">
        <f t="shared" ref="C1848" si="161">SUM(C1849:C1849)</f>
        <v>3000</v>
      </c>
    </row>
    <row r="1849" spans="1:3" s="4" customFormat="1" x14ac:dyDescent="0.2">
      <c r="A1849" s="30">
        <v>511300</v>
      </c>
      <c r="B1849" s="31" t="s">
        <v>144</v>
      </c>
      <c r="C1849" s="47">
        <v>3000</v>
      </c>
    </row>
    <row r="1850" spans="1:3" s="4" customFormat="1" ht="19.5" x14ac:dyDescent="0.2">
      <c r="A1850" s="40">
        <v>516000</v>
      </c>
      <c r="B1850" s="38" t="s">
        <v>151</v>
      </c>
      <c r="C1850" s="48">
        <f t="shared" ref="C1850" si="162">C1851</f>
        <v>2000</v>
      </c>
    </row>
    <row r="1851" spans="1:3" s="4" customFormat="1" x14ac:dyDescent="0.2">
      <c r="A1851" s="30">
        <v>516100</v>
      </c>
      <c r="B1851" s="31" t="s">
        <v>151</v>
      </c>
      <c r="C1851" s="47">
        <v>2000</v>
      </c>
    </row>
    <row r="1852" spans="1:3" s="50" customFormat="1" ht="19.5" x14ac:dyDescent="0.2">
      <c r="A1852" s="40">
        <v>630000</v>
      </c>
      <c r="B1852" s="38" t="s">
        <v>176</v>
      </c>
      <c r="C1852" s="48">
        <f>C1853</f>
        <v>0</v>
      </c>
    </row>
    <row r="1853" spans="1:3" s="50" customFormat="1" ht="19.5" x14ac:dyDescent="0.2">
      <c r="A1853" s="40">
        <v>638000</v>
      </c>
      <c r="B1853" s="38" t="s">
        <v>120</v>
      </c>
      <c r="C1853" s="48">
        <f t="shared" ref="C1853" si="163">C1854</f>
        <v>0</v>
      </c>
    </row>
    <row r="1854" spans="1:3" s="4" customFormat="1" x14ac:dyDescent="0.2">
      <c r="A1854" s="30">
        <v>638100</v>
      </c>
      <c r="B1854" s="31" t="s">
        <v>181</v>
      </c>
      <c r="C1854" s="47">
        <v>0</v>
      </c>
    </row>
    <row r="1855" spans="1:3" s="4" customFormat="1" x14ac:dyDescent="0.2">
      <c r="A1855" s="53"/>
      <c r="B1855" s="43" t="s">
        <v>214</v>
      </c>
      <c r="C1855" s="70">
        <f>C1832+C1847+C1852</f>
        <v>1452300</v>
      </c>
    </row>
    <row r="1856" spans="1:3" s="4" customFormat="1" x14ac:dyDescent="0.2">
      <c r="A1856" s="15"/>
      <c r="B1856" s="16"/>
      <c r="C1856" s="17"/>
    </row>
    <row r="1857" spans="1:3" s="4" customFormat="1" x14ac:dyDescent="0.2">
      <c r="A1857" s="28"/>
      <c r="B1857" s="16"/>
      <c r="C1857" s="47"/>
    </row>
    <row r="1858" spans="1:3" s="4" customFormat="1" ht="19.5" x14ac:dyDescent="0.2">
      <c r="A1858" s="30" t="s">
        <v>594</v>
      </c>
      <c r="B1858" s="38"/>
      <c r="C1858" s="47"/>
    </row>
    <row r="1859" spans="1:3" s="4" customFormat="1" ht="19.5" x14ac:dyDescent="0.2">
      <c r="A1859" s="30" t="s">
        <v>227</v>
      </c>
      <c r="B1859" s="38"/>
      <c r="C1859" s="47"/>
    </row>
    <row r="1860" spans="1:3" s="4" customFormat="1" ht="19.5" x14ac:dyDescent="0.2">
      <c r="A1860" s="30" t="s">
        <v>351</v>
      </c>
      <c r="B1860" s="38"/>
      <c r="C1860" s="47"/>
    </row>
    <row r="1861" spans="1:3" s="4" customFormat="1" ht="19.5" x14ac:dyDescent="0.2">
      <c r="A1861" s="30" t="s">
        <v>507</v>
      </c>
      <c r="B1861" s="38"/>
      <c r="C1861" s="47"/>
    </row>
    <row r="1862" spans="1:3" s="4" customFormat="1" x14ac:dyDescent="0.2">
      <c r="A1862" s="30"/>
      <c r="B1862" s="32"/>
      <c r="C1862" s="17"/>
    </row>
    <row r="1863" spans="1:3" s="4" customFormat="1" ht="18.75" customHeight="1" x14ac:dyDescent="0.2">
      <c r="A1863" s="40">
        <v>410000</v>
      </c>
      <c r="B1863" s="34" t="s">
        <v>83</v>
      </c>
      <c r="C1863" s="48">
        <f>C1864+C1869</f>
        <v>853300</v>
      </c>
    </row>
    <row r="1864" spans="1:3" s="4" customFormat="1" ht="19.5" x14ac:dyDescent="0.2">
      <c r="A1864" s="40">
        <v>411000</v>
      </c>
      <c r="B1864" s="34" t="s">
        <v>186</v>
      </c>
      <c r="C1864" s="48">
        <f>SUM(C1865:C1868)</f>
        <v>732000</v>
      </c>
    </row>
    <row r="1865" spans="1:3" s="4" customFormat="1" x14ac:dyDescent="0.2">
      <c r="A1865" s="30">
        <v>411100</v>
      </c>
      <c r="B1865" s="31" t="s">
        <v>84</v>
      </c>
      <c r="C1865" s="47">
        <v>675000</v>
      </c>
    </row>
    <row r="1866" spans="1:3" s="4" customFormat="1" x14ac:dyDescent="0.2">
      <c r="A1866" s="30">
        <v>411200</v>
      </c>
      <c r="B1866" s="31" t="s">
        <v>199</v>
      </c>
      <c r="C1866" s="47">
        <v>31000</v>
      </c>
    </row>
    <row r="1867" spans="1:3" s="4" customFormat="1" ht="37.5" x14ac:dyDescent="0.2">
      <c r="A1867" s="30">
        <v>411300</v>
      </c>
      <c r="B1867" s="31" t="s">
        <v>85</v>
      </c>
      <c r="C1867" s="47">
        <v>6000</v>
      </c>
    </row>
    <row r="1868" spans="1:3" s="4" customFormat="1" x14ac:dyDescent="0.2">
      <c r="A1868" s="30">
        <v>411400</v>
      </c>
      <c r="B1868" s="31" t="s">
        <v>86</v>
      </c>
      <c r="C1868" s="47">
        <v>20000</v>
      </c>
    </row>
    <row r="1869" spans="1:3" s="4" customFormat="1" ht="18.75" customHeight="1" x14ac:dyDescent="0.2">
      <c r="A1869" s="40">
        <v>412000</v>
      </c>
      <c r="B1869" s="38" t="s">
        <v>191</v>
      </c>
      <c r="C1869" s="48">
        <f>SUM(C1870:C1875)</f>
        <v>121300</v>
      </c>
    </row>
    <row r="1870" spans="1:3" s="4" customFormat="1" x14ac:dyDescent="0.2">
      <c r="A1870" s="30">
        <v>412200</v>
      </c>
      <c r="B1870" s="31" t="s">
        <v>200</v>
      </c>
      <c r="C1870" s="47">
        <v>60000</v>
      </c>
    </row>
    <row r="1871" spans="1:3" s="4" customFormat="1" x14ac:dyDescent="0.2">
      <c r="A1871" s="30">
        <v>412300</v>
      </c>
      <c r="B1871" s="31" t="s">
        <v>88</v>
      </c>
      <c r="C1871" s="47">
        <v>6600</v>
      </c>
    </row>
    <row r="1872" spans="1:3" s="4" customFormat="1" x14ac:dyDescent="0.2">
      <c r="A1872" s="30">
        <v>412500</v>
      </c>
      <c r="B1872" s="31" t="s">
        <v>90</v>
      </c>
      <c r="C1872" s="47">
        <v>2000</v>
      </c>
    </row>
    <row r="1873" spans="1:3" s="4" customFormat="1" x14ac:dyDescent="0.2">
      <c r="A1873" s="30">
        <v>412600</v>
      </c>
      <c r="B1873" s="31" t="s">
        <v>201</v>
      </c>
      <c r="C1873" s="47">
        <v>1200</v>
      </c>
    </row>
    <row r="1874" spans="1:3" s="4" customFormat="1" x14ac:dyDescent="0.2">
      <c r="A1874" s="30">
        <v>412700</v>
      </c>
      <c r="B1874" s="31" t="s">
        <v>188</v>
      </c>
      <c r="C1874" s="47">
        <v>50000</v>
      </c>
    </row>
    <row r="1875" spans="1:3" s="4" customFormat="1" x14ac:dyDescent="0.2">
      <c r="A1875" s="30">
        <v>412900</v>
      </c>
      <c r="B1875" s="31" t="s">
        <v>279</v>
      </c>
      <c r="C1875" s="47">
        <v>1500</v>
      </c>
    </row>
    <row r="1876" spans="1:3" s="50" customFormat="1" ht="18.75" customHeight="1" x14ac:dyDescent="0.2">
      <c r="A1876" s="40">
        <v>510000</v>
      </c>
      <c r="B1876" s="38" t="s">
        <v>140</v>
      </c>
      <c r="C1876" s="48">
        <f t="shared" ref="C1876" si="164">C1877</f>
        <v>5000</v>
      </c>
    </row>
    <row r="1877" spans="1:3" s="50" customFormat="1" ht="19.5" x14ac:dyDescent="0.2">
      <c r="A1877" s="40">
        <v>511000</v>
      </c>
      <c r="B1877" s="38" t="s">
        <v>141</v>
      </c>
      <c r="C1877" s="48">
        <f>C1878</f>
        <v>5000</v>
      </c>
    </row>
    <row r="1878" spans="1:3" s="4" customFormat="1" x14ac:dyDescent="0.2">
      <c r="A1878" s="30">
        <v>511300</v>
      </c>
      <c r="B1878" s="31" t="s">
        <v>144</v>
      </c>
      <c r="C1878" s="47">
        <v>5000</v>
      </c>
    </row>
    <row r="1879" spans="1:3" s="4" customFormat="1" x14ac:dyDescent="0.2">
      <c r="A1879" s="53"/>
      <c r="B1879" s="43" t="s">
        <v>214</v>
      </c>
      <c r="C1879" s="70">
        <f>C1863+C1876</f>
        <v>858300</v>
      </c>
    </row>
    <row r="1880" spans="1:3" s="4" customFormat="1" x14ac:dyDescent="0.2">
      <c r="A1880" s="15"/>
      <c r="B1880" s="16"/>
      <c r="C1880" s="17"/>
    </row>
    <row r="1881" spans="1:3" s="4" customFormat="1" x14ac:dyDescent="0.2">
      <c r="A1881" s="28"/>
      <c r="B1881" s="16"/>
      <c r="C1881" s="47"/>
    </row>
    <row r="1882" spans="1:3" s="4" customFormat="1" ht="19.5" x14ac:dyDescent="0.2">
      <c r="A1882" s="30" t="s">
        <v>595</v>
      </c>
      <c r="B1882" s="38"/>
      <c r="C1882" s="47"/>
    </row>
    <row r="1883" spans="1:3" s="4" customFormat="1" ht="19.5" x14ac:dyDescent="0.2">
      <c r="A1883" s="30" t="s">
        <v>227</v>
      </c>
      <c r="B1883" s="38"/>
      <c r="C1883" s="47"/>
    </row>
    <row r="1884" spans="1:3" s="4" customFormat="1" ht="19.5" x14ac:dyDescent="0.2">
      <c r="A1884" s="30" t="s">
        <v>352</v>
      </c>
      <c r="B1884" s="38"/>
      <c r="C1884" s="47"/>
    </row>
    <row r="1885" spans="1:3" s="4" customFormat="1" ht="19.5" x14ac:dyDescent="0.2">
      <c r="A1885" s="30" t="s">
        <v>507</v>
      </c>
      <c r="B1885" s="38"/>
      <c r="C1885" s="47"/>
    </row>
    <row r="1886" spans="1:3" s="4" customFormat="1" x14ac:dyDescent="0.2">
      <c r="A1886" s="30"/>
      <c r="B1886" s="32"/>
      <c r="C1886" s="17"/>
    </row>
    <row r="1887" spans="1:3" s="4" customFormat="1" ht="18.75" customHeight="1" x14ac:dyDescent="0.2">
      <c r="A1887" s="40">
        <v>410000</v>
      </c>
      <c r="B1887" s="34" t="s">
        <v>83</v>
      </c>
      <c r="C1887" s="48">
        <f>C1888+C1893+C1905</f>
        <v>4217700</v>
      </c>
    </row>
    <row r="1888" spans="1:3" s="4" customFormat="1" ht="19.5" x14ac:dyDescent="0.2">
      <c r="A1888" s="40">
        <v>411000</v>
      </c>
      <c r="B1888" s="34" t="s">
        <v>186</v>
      </c>
      <c r="C1888" s="48">
        <f>SUM(C1889:C1892)</f>
        <v>3850000</v>
      </c>
    </row>
    <row r="1889" spans="1:3" s="4" customFormat="1" x14ac:dyDescent="0.2">
      <c r="A1889" s="30">
        <v>411100</v>
      </c>
      <c r="B1889" s="31" t="s">
        <v>84</v>
      </c>
      <c r="C1889" s="47">
        <v>3660000</v>
      </c>
    </row>
    <row r="1890" spans="1:3" s="4" customFormat="1" x14ac:dyDescent="0.2">
      <c r="A1890" s="30">
        <v>411200</v>
      </c>
      <c r="B1890" s="31" t="s">
        <v>199</v>
      </c>
      <c r="C1890" s="47">
        <v>125000</v>
      </c>
    </row>
    <row r="1891" spans="1:3" s="4" customFormat="1" ht="37.5" x14ac:dyDescent="0.2">
      <c r="A1891" s="30">
        <v>411300</v>
      </c>
      <c r="B1891" s="31" t="s">
        <v>85</v>
      </c>
      <c r="C1891" s="47">
        <v>40000</v>
      </c>
    </row>
    <row r="1892" spans="1:3" s="4" customFormat="1" x14ac:dyDescent="0.2">
      <c r="A1892" s="30">
        <v>411400</v>
      </c>
      <c r="B1892" s="31" t="s">
        <v>86</v>
      </c>
      <c r="C1892" s="47">
        <v>25000</v>
      </c>
    </row>
    <row r="1893" spans="1:3" s="4" customFormat="1" ht="18.75" customHeight="1" x14ac:dyDescent="0.2">
      <c r="A1893" s="40">
        <v>412000</v>
      </c>
      <c r="B1893" s="38" t="s">
        <v>191</v>
      </c>
      <c r="C1893" s="48">
        <f>SUM(C1894:C1904)</f>
        <v>367100</v>
      </c>
    </row>
    <row r="1894" spans="1:3" s="4" customFormat="1" x14ac:dyDescent="0.2">
      <c r="A1894" s="30">
        <v>412200</v>
      </c>
      <c r="B1894" s="31" t="s">
        <v>200</v>
      </c>
      <c r="C1894" s="47">
        <v>132000</v>
      </c>
    </row>
    <row r="1895" spans="1:3" s="4" customFormat="1" x14ac:dyDescent="0.2">
      <c r="A1895" s="30">
        <v>412300</v>
      </c>
      <c r="B1895" s="31" t="s">
        <v>88</v>
      </c>
      <c r="C1895" s="47">
        <v>26200</v>
      </c>
    </row>
    <row r="1896" spans="1:3" s="4" customFormat="1" x14ac:dyDescent="0.2">
      <c r="A1896" s="30">
        <v>412500</v>
      </c>
      <c r="B1896" s="31" t="s">
        <v>90</v>
      </c>
      <c r="C1896" s="47">
        <v>10000</v>
      </c>
    </row>
    <row r="1897" spans="1:3" s="4" customFormat="1" x14ac:dyDescent="0.2">
      <c r="A1897" s="30">
        <v>412600</v>
      </c>
      <c r="B1897" s="31" t="s">
        <v>201</v>
      </c>
      <c r="C1897" s="47">
        <v>3700</v>
      </c>
    </row>
    <row r="1898" spans="1:3" s="4" customFormat="1" x14ac:dyDescent="0.2">
      <c r="A1898" s="30">
        <v>412700</v>
      </c>
      <c r="B1898" s="31" t="s">
        <v>188</v>
      </c>
      <c r="C1898" s="47">
        <v>180000</v>
      </c>
    </row>
    <row r="1899" spans="1:3" s="4" customFormat="1" x14ac:dyDescent="0.2">
      <c r="A1899" s="30">
        <v>412900</v>
      </c>
      <c r="B1899" s="39" t="s">
        <v>508</v>
      </c>
      <c r="C1899" s="47">
        <v>0</v>
      </c>
    </row>
    <row r="1900" spans="1:3" s="4" customFormat="1" x14ac:dyDescent="0.2">
      <c r="A1900" s="30">
        <v>412900</v>
      </c>
      <c r="B1900" s="39" t="s">
        <v>277</v>
      </c>
      <c r="C1900" s="47">
        <v>5000</v>
      </c>
    </row>
    <row r="1901" spans="1:3" s="4" customFormat="1" x14ac:dyDescent="0.2">
      <c r="A1901" s="30">
        <v>412900</v>
      </c>
      <c r="B1901" s="39" t="s">
        <v>295</v>
      </c>
      <c r="C1901" s="47">
        <v>1500</v>
      </c>
    </row>
    <row r="1902" spans="1:3" s="4" customFormat="1" x14ac:dyDescent="0.2">
      <c r="A1902" s="30">
        <v>412900</v>
      </c>
      <c r="B1902" s="39" t="s">
        <v>296</v>
      </c>
      <c r="C1902" s="47">
        <v>1000</v>
      </c>
    </row>
    <row r="1903" spans="1:3" s="4" customFormat="1" x14ac:dyDescent="0.2">
      <c r="A1903" s="30">
        <v>412900</v>
      </c>
      <c r="B1903" s="39" t="s">
        <v>297</v>
      </c>
      <c r="C1903" s="47">
        <v>7200</v>
      </c>
    </row>
    <row r="1904" spans="1:3" s="4" customFormat="1" x14ac:dyDescent="0.2">
      <c r="A1904" s="30">
        <v>412900</v>
      </c>
      <c r="B1904" s="31" t="s">
        <v>279</v>
      </c>
      <c r="C1904" s="47">
        <v>500</v>
      </c>
    </row>
    <row r="1905" spans="1:3" s="50" customFormat="1" ht="19.5" x14ac:dyDescent="0.2">
      <c r="A1905" s="40">
        <v>413000</v>
      </c>
      <c r="B1905" s="38" t="s">
        <v>192</v>
      </c>
      <c r="C1905" s="48">
        <f t="shared" ref="C1905" si="165">C1906</f>
        <v>600</v>
      </c>
    </row>
    <row r="1906" spans="1:3" s="4" customFormat="1" x14ac:dyDescent="0.2">
      <c r="A1906" s="30">
        <v>413900</v>
      </c>
      <c r="B1906" s="31" t="s">
        <v>95</v>
      </c>
      <c r="C1906" s="47">
        <v>600</v>
      </c>
    </row>
    <row r="1907" spans="1:3" s="4" customFormat="1" ht="18.75" customHeight="1" x14ac:dyDescent="0.2">
      <c r="A1907" s="40">
        <v>510000</v>
      </c>
      <c r="B1907" s="38" t="s">
        <v>140</v>
      </c>
      <c r="C1907" s="48">
        <f>C1908+C1910</f>
        <v>12000</v>
      </c>
    </row>
    <row r="1908" spans="1:3" s="4" customFormat="1" ht="19.5" x14ac:dyDescent="0.2">
      <c r="A1908" s="40">
        <v>511000</v>
      </c>
      <c r="B1908" s="38" t="s">
        <v>141</v>
      </c>
      <c r="C1908" s="48">
        <f t="shared" ref="C1908" si="166">SUM(C1909:C1909)</f>
        <v>10000</v>
      </c>
    </row>
    <row r="1909" spans="1:3" s="4" customFormat="1" x14ac:dyDescent="0.2">
      <c r="A1909" s="30">
        <v>511300</v>
      </c>
      <c r="B1909" s="31" t="s">
        <v>144</v>
      </c>
      <c r="C1909" s="47">
        <v>10000</v>
      </c>
    </row>
    <row r="1910" spans="1:3" s="50" customFormat="1" ht="19.5" x14ac:dyDescent="0.2">
      <c r="A1910" s="40">
        <v>516000</v>
      </c>
      <c r="B1910" s="38" t="s">
        <v>151</v>
      </c>
      <c r="C1910" s="48">
        <f t="shared" ref="C1910" si="167">C1911</f>
        <v>2000</v>
      </c>
    </row>
    <row r="1911" spans="1:3" s="4" customFormat="1" x14ac:dyDescent="0.2">
      <c r="A1911" s="30">
        <v>516100</v>
      </c>
      <c r="B1911" s="31" t="s">
        <v>151</v>
      </c>
      <c r="C1911" s="47">
        <v>2000</v>
      </c>
    </row>
    <row r="1912" spans="1:3" s="50" customFormat="1" ht="18.75" customHeight="1" x14ac:dyDescent="0.2">
      <c r="A1912" s="40">
        <v>630000</v>
      </c>
      <c r="B1912" s="38" t="s">
        <v>176</v>
      </c>
      <c r="C1912" s="48">
        <f>C1913</f>
        <v>30000</v>
      </c>
    </row>
    <row r="1913" spans="1:3" s="50" customFormat="1" ht="19.5" x14ac:dyDescent="0.2">
      <c r="A1913" s="40">
        <v>638000</v>
      </c>
      <c r="B1913" s="38" t="s">
        <v>120</v>
      </c>
      <c r="C1913" s="48">
        <f t="shared" ref="C1913" si="168">C1914</f>
        <v>30000</v>
      </c>
    </row>
    <row r="1914" spans="1:3" s="4" customFormat="1" x14ac:dyDescent="0.2">
      <c r="A1914" s="30">
        <v>638100</v>
      </c>
      <c r="B1914" s="31" t="s">
        <v>181</v>
      </c>
      <c r="C1914" s="47">
        <v>30000</v>
      </c>
    </row>
    <row r="1915" spans="1:3" s="4" customFormat="1" x14ac:dyDescent="0.2">
      <c r="A1915" s="53"/>
      <c r="B1915" s="43" t="s">
        <v>214</v>
      </c>
      <c r="C1915" s="70">
        <f>C1887+C1907+C1912</f>
        <v>4259700</v>
      </c>
    </row>
    <row r="1916" spans="1:3" s="4" customFormat="1" x14ac:dyDescent="0.2">
      <c r="A1916" s="15"/>
      <c r="B1916" s="16"/>
      <c r="C1916" s="17"/>
    </row>
    <row r="1917" spans="1:3" s="4" customFormat="1" x14ac:dyDescent="0.2">
      <c r="A1917" s="28"/>
      <c r="B1917" s="16"/>
      <c r="C1917" s="47"/>
    </row>
    <row r="1918" spans="1:3" s="4" customFormat="1" ht="19.5" x14ac:dyDescent="0.2">
      <c r="A1918" s="30" t="s">
        <v>596</v>
      </c>
      <c r="B1918" s="38"/>
      <c r="C1918" s="47"/>
    </row>
    <row r="1919" spans="1:3" s="4" customFormat="1" ht="19.5" x14ac:dyDescent="0.2">
      <c r="A1919" s="30" t="s">
        <v>227</v>
      </c>
      <c r="B1919" s="38"/>
      <c r="C1919" s="47"/>
    </row>
    <row r="1920" spans="1:3" s="4" customFormat="1" ht="19.5" x14ac:dyDescent="0.2">
      <c r="A1920" s="30" t="s">
        <v>353</v>
      </c>
      <c r="B1920" s="38"/>
      <c r="C1920" s="47"/>
    </row>
    <row r="1921" spans="1:3" s="4" customFormat="1" ht="19.5" x14ac:dyDescent="0.2">
      <c r="A1921" s="30" t="s">
        <v>507</v>
      </c>
      <c r="B1921" s="38"/>
      <c r="C1921" s="47"/>
    </row>
    <row r="1922" spans="1:3" s="4" customFormat="1" x14ac:dyDescent="0.2">
      <c r="A1922" s="30"/>
      <c r="B1922" s="32"/>
      <c r="C1922" s="17"/>
    </row>
    <row r="1923" spans="1:3" s="4" customFormat="1" ht="18.75" customHeight="1" x14ac:dyDescent="0.2">
      <c r="A1923" s="40">
        <v>410000</v>
      </c>
      <c r="B1923" s="34" t="s">
        <v>83</v>
      </c>
      <c r="C1923" s="48">
        <f>C1924+C1929</f>
        <v>1433500</v>
      </c>
    </row>
    <row r="1924" spans="1:3" s="4" customFormat="1" ht="19.5" x14ac:dyDescent="0.2">
      <c r="A1924" s="40">
        <v>411000</v>
      </c>
      <c r="B1924" s="34" t="s">
        <v>186</v>
      </c>
      <c r="C1924" s="48">
        <f>SUM(C1925:C1928)</f>
        <v>1310400</v>
      </c>
    </row>
    <row r="1925" spans="1:3" s="4" customFormat="1" x14ac:dyDescent="0.2">
      <c r="A1925" s="30">
        <v>411100</v>
      </c>
      <c r="B1925" s="31" t="s">
        <v>84</v>
      </c>
      <c r="C1925" s="47">
        <v>1240000</v>
      </c>
    </row>
    <row r="1926" spans="1:3" s="4" customFormat="1" x14ac:dyDescent="0.2">
      <c r="A1926" s="30">
        <v>411200</v>
      </c>
      <c r="B1926" s="31" t="s">
        <v>199</v>
      </c>
      <c r="C1926" s="47">
        <v>39000</v>
      </c>
    </row>
    <row r="1927" spans="1:3" s="4" customFormat="1" ht="37.5" x14ac:dyDescent="0.2">
      <c r="A1927" s="30">
        <v>411300</v>
      </c>
      <c r="B1927" s="31" t="s">
        <v>85</v>
      </c>
      <c r="C1927" s="47">
        <v>13000</v>
      </c>
    </row>
    <row r="1928" spans="1:3" s="4" customFormat="1" x14ac:dyDescent="0.2">
      <c r="A1928" s="30">
        <v>411400</v>
      </c>
      <c r="B1928" s="31" t="s">
        <v>86</v>
      </c>
      <c r="C1928" s="47">
        <v>18400</v>
      </c>
    </row>
    <row r="1929" spans="1:3" s="4" customFormat="1" ht="18.75" customHeight="1" x14ac:dyDescent="0.2">
      <c r="A1929" s="40">
        <v>412000</v>
      </c>
      <c r="B1929" s="38" t="s">
        <v>191</v>
      </c>
      <c r="C1929" s="48">
        <f>SUM(C1930:C1939)</f>
        <v>123100</v>
      </c>
    </row>
    <row r="1930" spans="1:3" s="4" customFormat="1" x14ac:dyDescent="0.2">
      <c r="A1930" s="30">
        <v>412200</v>
      </c>
      <c r="B1930" s="31" t="s">
        <v>200</v>
      </c>
      <c r="C1930" s="47">
        <v>33000</v>
      </c>
    </row>
    <row r="1931" spans="1:3" s="4" customFormat="1" x14ac:dyDescent="0.2">
      <c r="A1931" s="30">
        <v>412300</v>
      </c>
      <c r="B1931" s="31" t="s">
        <v>88</v>
      </c>
      <c r="C1931" s="47">
        <v>9800</v>
      </c>
    </row>
    <row r="1932" spans="1:3" s="4" customFormat="1" x14ac:dyDescent="0.2">
      <c r="A1932" s="30">
        <v>412500</v>
      </c>
      <c r="B1932" s="31" t="s">
        <v>90</v>
      </c>
      <c r="C1932" s="47">
        <v>3500</v>
      </c>
    </row>
    <row r="1933" spans="1:3" s="4" customFormat="1" x14ac:dyDescent="0.2">
      <c r="A1933" s="30">
        <v>412600</v>
      </c>
      <c r="B1933" s="31" t="s">
        <v>201</v>
      </c>
      <c r="C1933" s="47">
        <v>1400</v>
      </c>
    </row>
    <row r="1934" spans="1:3" s="4" customFormat="1" x14ac:dyDescent="0.2">
      <c r="A1934" s="30">
        <v>412700</v>
      </c>
      <c r="B1934" s="31" t="s">
        <v>188</v>
      </c>
      <c r="C1934" s="47">
        <v>70000</v>
      </c>
    </row>
    <row r="1935" spans="1:3" s="4" customFormat="1" x14ac:dyDescent="0.2">
      <c r="A1935" s="30">
        <v>412900</v>
      </c>
      <c r="B1935" s="39" t="s">
        <v>508</v>
      </c>
      <c r="C1935" s="47">
        <v>0</v>
      </c>
    </row>
    <row r="1936" spans="1:3" s="4" customFormat="1" x14ac:dyDescent="0.2">
      <c r="A1936" s="30">
        <v>412900</v>
      </c>
      <c r="B1936" s="39" t="s">
        <v>277</v>
      </c>
      <c r="C1936" s="47">
        <v>1000</v>
      </c>
    </row>
    <row r="1937" spans="1:3" s="4" customFormat="1" x14ac:dyDescent="0.2">
      <c r="A1937" s="30">
        <v>412900</v>
      </c>
      <c r="B1937" s="39" t="s">
        <v>296</v>
      </c>
      <c r="C1937" s="47">
        <v>400</v>
      </c>
    </row>
    <row r="1938" spans="1:3" s="4" customFormat="1" x14ac:dyDescent="0.2">
      <c r="A1938" s="30">
        <v>412900</v>
      </c>
      <c r="B1938" s="39" t="s">
        <v>297</v>
      </c>
      <c r="C1938" s="47">
        <v>3000</v>
      </c>
    </row>
    <row r="1939" spans="1:3" s="4" customFormat="1" x14ac:dyDescent="0.2">
      <c r="A1939" s="30">
        <v>412900</v>
      </c>
      <c r="B1939" s="31" t="s">
        <v>279</v>
      </c>
      <c r="C1939" s="47">
        <v>1000</v>
      </c>
    </row>
    <row r="1940" spans="1:3" s="4" customFormat="1" ht="18.75" customHeight="1" x14ac:dyDescent="0.2">
      <c r="A1940" s="40">
        <v>510000</v>
      </c>
      <c r="B1940" s="38" t="s">
        <v>140</v>
      </c>
      <c r="C1940" s="48">
        <f>C1941</f>
        <v>3000</v>
      </c>
    </row>
    <row r="1941" spans="1:3" s="4" customFormat="1" ht="19.5" x14ac:dyDescent="0.2">
      <c r="A1941" s="40">
        <v>511000</v>
      </c>
      <c r="B1941" s="38" t="s">
        <v>141</v>
      </c>
      <c r="C1941" s="48">
        <f t="shared" ref="C1941" si="169">SUM(C1942:C1942)</f>
        <v>3000</v>
      </c>
    </row>
    <row r="1942" spans="1:3" s="4" customFormat="1" x14ac:dyDescent="0.2">
      <c r="A1942" s="30">
        <v>511300</v>
      </c>
      <c r="B1942" s="31" t="s">
        <v>144</v>
      </c>
      <c r="C1942" s="47">
        <v>3000</v>
      </c>
    </row>
    <row r="1943" spans="1:3" s="50" customFormat="1" ht="19.5" x14ac:dyDescent="0.2">
      <c r="A1943" s="40">
        <v>630000</v>
      </c>
      <c r="B1943" s="38" t="s">
        <v>176</v>
      </c>
      <c r="C1943" s="48">
        <f>C1944</f>
        <v>3500</v>
      </c>
    </row>
    <row r="1944" spans="1:3" s="50" customFormat="1" ht="19.5" x14ac:dyDescent="0.2">
      <c r="A1944" s="40">
        <v>638000</v>
      </c>
      <c r="B1944" s="38" t="s">
        <v>120</v>
      </c>
      <c r="C1944" s="48">
        <f t="shared" ref="C1944" si="170">C1945</f>
        <v>3500</v>
      </c>
    </row>
    <row r="1945" spans="1:3" s="4" customFormat="1" x14ac:dyDescent="0.2">
      <c r="A1945" s="30">
        <v>638100</v>
      </c>
      <c r="B1945" s="31" t="s">
        <v>181</v>
      </c>
      <c r="C1945" s="47">
        <v>3500</v>
      </c>
    </row>
    <row r="1946" spans="1:3" s="4" customFormat="1" x14ac:dyDescent="0.2">
      <c r="A1946" s="53"/>
      <c r="B1946" s="43" t="s">
        <v>214</v>
      </c>
      <c r="C1946" s="70">
        <f>C1923+C1940+C1943</f>
        <v>1440000</v>
      </c>
    </row>
    <row r="1947" spans="1:3" s="4" customFormat="1" x14ac:dyDescent="0.2">
      <c r="A1947" s="15"/>
      <c r="B1947" s="16"/>
      <c r="C1947" s="17"/>
    </row>
    <row r="1948" spans="1:3" s="4" customFormat="1" x14ac:dyDescent="0.2">
      <c r="A1948" s="28"/>
      <c r="B1948" s="16"/>
      <c r="C1948" s="47"/>
    </row>
    <row r="1949" spans="1:3" s="4" customFormat="1" ht="19.5" x14ac:dyDescent="0.2">
      <c r="A1949" s="30" t="s">
        <v>597</v>
      </c>
      <c r="B1949" s="38"/>
      <c r="C1949" s="47"/>
    </row>
    <row r="1950" spans="1:3" s="4" customFormat="1" ht="19.5" x14ac:dyDescent="0.2">
      <c r="A1950" s="30" t="s">
        <v>227</v>
      </c>
      <c r="B1950" s="38"/>
      <c r="C1950" s="47"/>
    </row>
    <row r="1951" spans="1:3" s="4" customFormat="1" ht="19.5" x14ac:dyDescent="0.2">
      <c r="A1951" s="30" t="s">
        <v>354</v>
      </c>
      <c r="B1951" s="38"/>
      <c r="C1951" s="47"/>
    </row>
    <row r="1952" spans="1:3" s="4" customFormat="1" ht="19.5" x14ac:dyDescent="0.2">
      <c r="A1952" s="30" t="s">
        <v>507</v>
      </c>
      <c r="B1952" s="38"/>
      <c r="C1952" s="47"/>
    </row>
    <row r="1953" spans="1:3" s="4" customFormat="1" x14ac:dyDescent="0.2">
      <c r="A1953" s="30"/>
      <c r="B1953" s="32"/>
      <c r="C1953" s="17"/>
    </row>
    <row r="1954" spans="1:3" s="4" customFormat="1" ht="18.75" customHeight="1" x14ac:dyDescent="0.2">
      <c r="A1954" s="40">
        <v>410000</v>
      </c>
      <c r="B1954" s="34" t="s">
        <v>83</v>
      </c>
      <c r="C1954" s="48">
        <f>C1955+C1960+C1971</f>
        <v>1698800</v>
      </c>
    </row>
    <row r="1955" spans="1:3" s="4" customFormat="1" ht="19.5" x14ac:dyDescent="0.2">
      <c r="A1955" s="40">
        <v>411000</v>
      </c>
      <c r="B1955" s="34" t="s">
        <v>186</v>
      </c>
      <c r="C1955" s="48">
        <f>SUM(C1956:C1959)</f>
        <v>1410000</v>
      </c>
    </row>
    <row r="1956" spans="1:3" s="4" customFormat="1" x14ac:dyDescent="0.2">
      <c r="A1956" s="30">
        <v>411100</v>
      </c>
      <c r="B1956" s="31" t="s">
        <v>84</v>
      </c>
      <c r="C1956" s="47">
        <v>1240000</v>
      </c>
    </row>
    <row r="1957" spans="1:3" s="4" customFormat="1" x14ac:dyDescent="0.2">
      <c r="A1957" s="30">
        <v>411200</v>
      </c>
      <c r="B1957" s="31" t="s">
        <v>199</v>
      </c>
      <c r="C1957" s="47">
        <v>60000</v>
      </c>
    </row>
    <row r="1958" spans="1:3" s="4" customFormat="1" ht="37.5" x14ac:dyDescent="0.2">
      <c r="A1958" s="30">
        <v>411300</v>
      </c>
      <c r="B1958" s="31" t="s">
        <v>85</v>
      </c>
      <c r="C1958" s="47">
        <v>60000</v>
      </c>
    </row>
    <row r="1959" spans="1:3" s="4" customFormat="1" x14ac:dyDescent="0.2">
      <c r="A1959" s="30">
        <v>411400</v>
      </c>
      <c r="B1959" s="31" t="s">
        <v>86</v>
      </c>
      <c r="C1959" s="47">
        <v>50000</v>
      </c>
    </row>
    <row r="1960" spans="1:3" s="4" customFormat="1" ht="18.75" customHeight="1" x14ac:dyDescent="0.2">
      <c r="A1960" s="40">
        <v>412000</v>
      </c>
      <c r="B1960" s="38" t="s">
        <v>191</v>
      </c>
      <c r="C1960" s="48">
        <f>SUM(C1961:C1970)</f>
        <v>288800</v>
      </c>
    </row>
    <row r="1961" spans="1:3" s="4" customFormat="1" x14ac:dyDescent="0.2">
      <c r="A1961" s="30">
        <v>412200</v>
      </c>
      <c r="B1961" s="31" t="s">
        <v>200</v>
      </c>
      <c r="C1961" s="47">
        <v>95000</v>
      </c>
    </row>
    <row r="1962" spans="1:3" s="4" customFormat="1" x14ac:dyDescent="0.2">
      <c r="A1962" s="30">
        <v>412300</v>
      </c>
      <c r="B1962" s="31" t="s">
        <v>88</v>
      </c>
      <c r="C1962" s="47">
        <v>13900</v>
      </c>
    </row>
    <row r="1963" spans="1:3" s="4" customFormat="1" x14ac:dyDescent="0.2">
      <c r="A1963" s="30">
        <v>412500</v>
      </c>
      <c r="B1963" s="31" t="s">
        <v>90</v>
      </c>
      <c r="C1963" s="47">
        <v>2100</v>
      </c>
    </row>
    <row r="1964" spans="1:3" s="4" customFormat="1" x14ac:dyDescent="0.2">
      <c r="A1964" s="30">
        <v>412600</v>
      </c>
      <c r="B1964" s="31" t="s">
        <v>201</v>
      </c>
      <c r="C1964" s="47">
        <v>1000</v>
      </c>
    </row>
    <row r="1965" spans="1:3" s="4" customFormat="1" x14ac:dyDescent="0.2">
      <c r="A1965" s="30">
        <v>412700</v>
      </c>
      <c r="B1965" s="31" t="s">
        <v>188</v>
      </c>
      <c r="C1965" s="47">
        <v>170000</v>
      </c>
    </row>
    <row r="1966" spans="1:3" s="4" customFormat="1" x14ac:dyDescent="0.2">
      <c r="A1966" s="30">
        <v>412900</v>
      </c>
      <c r="B1966" s="39" t="s">
        <v>508</v>
      </c>
      <c r="C1966" s="47">
        <v>0</v>
      </c>
    </row>
    <row r="1967" spans="1:3" s="4" customFormat="1" x14ac:dyDescent="0.2">
      <c r="A1967" s="30">
        <v>412900</v>
      </c>
      <c r="B1967" s="39" t="s">
        <v>277</v>
      </c>
      <c r="C1967" s="47">
        <v>1000</v>
      </c>
    </row>
    <row r="1968" spans="1:3" s="4" customFormat="1" x14ac:dyDescent="0.2">
      <c r="A1968" s="30">
        <v>412900</v>
      </c>
      <c r="B1968" s="39" t="s">
        <v>296</v>
      </c>
      <c r="C1968" s="47">
        <v>300</v>
      </c>
    </row>
    <row r="1969" spans="1:3" s="4" customFormat="1" x14ac:dyDescent="0.2">
      <c r="A1969" s="30">
        <v>412900</v>
      </c>
      <c r="B1969" s="39" t="s">
        <v>297</v>
      </c>
      <c r="C1969" s="47">
        <v>2500</v>
      </c>
    </row>
    <row r="1970" spans="1:3" s="4" customFormat="1" x14ac:dyDescent="0.2">
      <c r="A1970" s="30">
        <v>412900</v>
      </c>
      <c r="B1970" s="31" t="s">
        <v>279</v>
      </c>
      <c r="C1970" s="47">
        <v>3000</v>
      </c>
    </row>
    <row r="1971" spans="1:3" s="50" customFormat="1" ht="19.5" x14ac:dyDescent="0.2">
      <c r="A1971" s="40">
        <v>413000</v>
      </c>
      <c r="B1971" s="38" t="s">
        <v>192</v>
      </c>
      <c r="C1971" s="48">
        <f t="shared" ref="C1971" si="171">C1972</f>
        <v>0</v>
      </c>
    </row>
    <row r="1972" spans="1:3" s="4" customFormat="1" x14ac:dyDescent="0.2">
      <c r="A1972" s="30">
        <v>413900</v>
      </c>
      <c r="B1972" s="31" t="s">
        <v>95</v>
      </c>
      <c r="C1972" s="47">
        <v>0</v>
      </c>
    </row>
    <row r="1973" spans="1:3" s="4" customFormat="1" ht="18.75" customHeight="1" x14ac:dyDescent="0.2">
      <c r="A1973" s="40">
        <v>510000</v>
      </c>
      <c r="B1973" s="38" t="s">
        <v>140</v>
      </c>
      <c r="C1973" s="48">
        <f>C1974+C1976</f>
        <v>16700</v>
      </c>
    </row>
    <row r="1974" spans="1:3" s="4" customFormat="1" ht="19.5" x14ac:dyDescent="0.2">
      <c r="A1974" s="40">
        <v>511000</v>
      </c>
      <c r="B1974" s="38" t="s">
        <v>141</v>
      </c>
      <c r="C1974" s="48">
        <f>SUM(C1975:C1975)</f>
        <v>5000</v>
      </c>
    </row>
    <row r="1975" spans="1:3" s="4" customFormat="1" x14ac:dyDescent="0.2">
      <c r="A1975" s="30">
        <v>511300</v>
      </c>
      <c r="B1975" s="31" t="s">
        <v>144</v>
      </c>
      <c r="C1975" s="47">
        <v>5000</v>
      </c>
    </row>
    <row r="1976" spans="1:3" s="4" customFormat="1" ht="19.5" x14ac:dyDescent="0.2">
      <c r="A1976" s="40">
        <v>513000</v>
      </c>
      <c r="B1976" s="38" t="s">
        <v>149</v>
      </c>
      <c r="C1976" s="48">
        <f t="shared" ref="C1976" si="172">C1977</f>
        <v>11700</v>
      </c>
    </row>
    <row r="1977" spans="1:3" s="4" customFormat="1" x14ac:dyDescent="0.2">
      <c r="A1977" s="30">
        <v>513700</v>
      </c>
      <c r="B1977" s="31" t="s">
        <v>307</v>
      </c>
      <c r="C1977" s="47">
        <v>11700</v>
      </c>
    </row>
    <row r="1978" spans="1:3" s="50" customFormat="1" ht="19.5" x14ac:dyDescent="0.2">
      <c r="A1978" s="40">
        <v>630000</v>
      </c>
      <c r="B1978" s="38" t="s">
        <v>176</v>
      </c>
      <c r="C1978" s="48">
        <f>C1979</f>
        <v>30000</v>
      </c>
    </row>
    <row r="1979" spans="1:3" s="50" customFormat="1" ht="19.5" x14ac:dyDescent="0.2">
      <c r="A1979" s="40">
        <v>638000</v>
      </c>
      <c r="B1979" s="38" t="s">
        <v>120</v>
      </c>
      <c r="C1979" s="48">
        <f t="shared" ref="C1979" si="173">C1980</f>
        <v>30000</v>
      </c>
    </row>
    <row r="1980" spans="1:3" s="4" customFormat="1" x14ac:dyDescent="0.2">
      <c r="A1980" s="30">
        <v>638100</v>
      </c>
      <c r="B1980" s="31" t="s">
        <v>181</v>
      </c>
      <c r="C1980" s="47">
        <v>30000</v>
      </c>
    </row>
    <row r="1981" spans="1:3" s="4" customFormat="1" x14ac:dyDescent="0.2">
      <c r="A1981" s="53"/>
      <c r="B1981" s="43" t="s">
        <v>214</v>
      </c>
      <c r="C1981" s="70">
        <f>C1954+C1973+C1978</f>
        <v>1745500</v>
      </c>
    </row>
    <row r="1982" spans="1:3" s="4" customFormat="1" x14ac:dyDescent="0.2">
      <c r="A1982" s="15"/>
      <c r="B1982" s="16"/>
      <c r="C1982" s="17"/>
    </row>
    <row r="1983" spans="1:3" s="4" customFormat="1" x14ac:dyDescent="0.2">
      <c r="A1983" s="28"/>
      <c r="B1983" s="16"/>
      <c r="C1983" s="47"/>
    </row>
    <row r="1984" spans="1:3" s="4" customFormat="1" ht="19.5" x14ac:dyDescent="0.2">
      <c r="A1984" s="30" t="s">
        <v>598</v>
      </c>
      <c r="B1984" s="38"/>
      <c r="C1984" s="47"/>
    </row>
    <row r="1985" spans="1:3" s="4" customFormat="1" ht="19.5" x14ac:dyDescent="0.2">
      <c r="A1985" s="30" t="s">
        <v>227</v>
      </c>
      <c r="B1985" s="38"/>
      <c r="C1985" s="47"/>
    </row>
    <row r="1986" spans="1:3" s="4" customFormat="1" ht="19.5" x14ac:dyDescent="0.2">
      <c r="A1986" s="30" t="s">
        <v>355</v>
      </c>
      <c r="B1986" s="38"/>
      <c r="C1986" s="47"/>
    </row>
    <row r="1987" spans="1:3" s="4" customFormat="1" ht="19.5" x14ac:dyDescent="0.2">
      <c r="A1987" s="30" t="s">
        <v>507</v>
      </c>
      <c r="B1987" s="38"/>
      <c r="C1987" s="47"/>
    </row>
    <row r="1988" spans="1:3" s="4" customFormat="1" x14ac:dyDescent="0.2">
      <c r="A1988" s="30"/>
      <c r="B1988" s="32"/>
      <c r="C1988" s="17"/>
    </row>
    <row r="1989" spans="1:3" s="4" customFormat="1" ht="18.75" customHeight="1" x14ac:dyDescent="0.2">
      <c r="A1989" s="40">
        <v>410000</v>
      </c>
      <c r="B1989" s="34" t="s">
        <v>83</v>
      </c>
      <c r="C1989" s="48">
        <f>C1990+C1995</f>
        <v>1144800</v>
      </c>
    </row>
    <row r="1990" spans="1:3" s="4" customFormat="1" ht="19.5" x14ac:dyDescent="0.2">
      <c r="A1990" s="40">
        <v>411000</v>
      </c>
      <c r="B1990" s="34" t="s">
        <v>186</v>
      </c>
      <c r="C1990" s="48">
        <f>SUM(C1991:C1994)</f>
        <v>950000</v>
      </c>
    </row>
    <row r="1991" spans="1:3" s="4" customFormat="1" x14ac:dyDescent="0.2">
      <c r="A1991" s="30">
        <v>411100</v>
      </c>
      <c r="B1991" s="31" t="s">
        <v>84</v>
      </c>
      <c r="C1991" s="47">
        <v>890300</v>
      </c>
    </row>
    <row r="1992" spans="1:3" s="4" customFormat="1" x14ac:dyDescent="0.2">
      <c r="A1992" s="30">
        <v>411200</v>
      </c>
      <c r="B1992" s="31" t="s">
        <v>199</v>
      </c>
      <c r="C1992" s="47">
        <v>34600</v>
      </c>
    </row>
    <row r="1993" spans="1:3" s="4" customFormat="1" ht="37.5" x14ac:dyDescent="0.2">
      <c r="A1993" s="30">
        <v>411300</v>
      </c>
      <c r="B1993" s="31" t="s">
        <v>85</v>
      </c>
      <c r="C1993" s="47">
        <v>4300</v>
      </c>
    </row>
    <row r="1994" spans="1:3" s="4" customFormat="1" x14ac:dyDescent="0.2">
      <c r="A1994" s="30">
        <v>411400</v>
      </c>
      <c r="B1994" s="31" t="s">
        <v>86</v>
      </c>
      <c r="C1994" s="47">
        <v>20800</v>
      </c>
    </row>
    <row r="1995" spans="1:3" s="4" customFormat="1" ht="18.75" customHeight="1" x14ac:dyDescent="0.2">
      <c r="A1995" s="40">
        <v>412000</v>
      </c>
      <c r="B1995" s="38" t="s">
        <v>191</v>
      </c>
      <c r="C1995" s="48">
        <f>SUM(C1996:C2005)</f>
        <v>194800</v>
      </c>
    </row>
    <row r="1996" spans="1:3" s="4" customFormat="1" x14ac:dyDescent="0.2">
      <c r="A1996" s="30">
        <v>412200</v>
      </c>
      <c r="B1996" s="31" t="s">
        <v>200</v>
      </c>
      <c r="C1996" s="47">
        <v>102000</v>
      </c>
    </row>
    <row r="1997" spans="1:3" s="4" customFormat="1" x14ac:dyDescent="0.2">
      <c r="A1997" s="30">
        <v>412300</v>
      </c>
      <c r="B1997" s="31" t="s">
        <v>88</v>
      </c>
      <c r="C1997" s="47">
        <v>8200</v>
      </c>
    </row>
    <row r="1998" spans="1:3" s="4" customFormat="1" x14ac:dyDescent="0.2">
      <c r="A1998" s="30">
        <v>412500</v>
      </c>
      <c r="B1998" s="31" t="s">
        <v>90</v>
      </c>
      <c r="C1998" s="47">
        <v>4700</v>
      </c>
    </row>
    <row r="1999" spans="1:3" s="4" customFormat="1" x14ac:dyDescent="0.2">
      <c r="A1999" s="30">
        <v>412600</v>
      </c>
      <c r="B1999" s="31" t="s">
        <v>201</v>
      </c>
      <c r="C1999" s="47">
        <v>2200</v>
      </c>
    </row>
    <row r="2000" spans="1:3" s="4" customFormat="1" x14ac:dyDescent="0.2">
      <c r="A2000" s="30">
        <v>412700</v>
      </c>
      <c r="B2000" s="31" t="s">
        <v>188</v>
      </c>
      <c r="C2000" s="47">
        <v>75000</v>
      </c>
    </row>
    <row r="2001" spans="1:3" s="4" customFormat="1" x14ac:dyDescent="0.2">
      <c r="A2001" s="30">
        <v>412900</v>
      </c>
      <c r="B2001" s="31" t="s">
        <v>508</v>
      </c>
      <c r="C2001" s="47">
        <v>0</v>
      </c>
    </row>
    <row r="2002" spans="1:3" s="4" customFormat="1" x14ac:dyDescent="0.2">
      <c r="A2002" s="30">
        <v>412900</v>
      </c>
      <c r="B2002" s="39" t="s">
        <v>277</v>
      </c>
      <c r="C2002" s="47">
        <v>0</v>
      </c>
    </row>
    <row r="2003" spans="1:3" s="4" customFormat="1" x14ac:dyDescent="0.2">
      <c r="A2003" s="30">
        <v>412900</v>
      </c>
      <c r="B2003" s="31" t="s">
        <v>295</v>
      </c>
      <c r="C2003" s="47">
        <v>400</v>
      </c>
    </row>
    <row r="2004" spans="1:3" s="4" customFormat="1" x14ac:dyDescent="0.2">
      <c r="A2004" s="30">
        <v>412900</v>
      </c>
      <c r="B2004" s="39" t="s">
        <v>296</v>
      </c>
      <c r="C2004" s="47">
        <v>300</v>
      </c>
    </row>
    <row r="2005" spans="1:3" s="4" customFormat="1" x14ac:dyDescent="0.2">
      <c r="A2005" s="30">
        <v>412900</v>
      </c>
      <c r="B2005" s="39" t="s">
        <v>297</v>
      </c>
      <c r="C2005" s="47">
        <v>2000</v>
      </c>
    </row>
    <row r="2006" spans="1:3" s="50" customFormat="1" ht="19.5" x14ac:dyDescent="0.2">
      <c r="A2006" s="40">
        <v>510000</v>
      </c>
      <c r="B2006" s="38" t="s">
        <v>140</v>
      </c>
      <c r="C2006" s="48">
        <f t="shared" ref="C2006:C2007" si="174">C2007</f>
        <v>2000</v>
      </c>
    </row>
    <row r="2007" spans="1:3" s="50" customFormat="1" ht="19.5" x14ac:dyDescent="0.2">
      <c r="A2007" s="40">
        <v>511000</v>
      </c>
      <c r="B2007" s="38" t="s">
        <v>141</v>
      </c>
      <c r="C2007" s="48">
        <f t="shared" si="174"/>
        <v>2000</v>
      </c>
    </row>
    <row r="2008" spans="1:3" s="4" customFormat="1" x14ac:dyDescent="0.2">
      <c r="A2008" s="30">
        <v>511300</v>
      </c>
      <c r="B2008" s="31" t="s">
        <v>144</v>
      </c>
      <c r="C2008" s="47">
        <v>2000</v>
      </c>
    </row>
    <row r="2009" spans="1:3" s="4" customFormat="1" x14ac:dyDescent="0.2">
      <c r="A2009" s="53"/>
      <c r="B2009" s="43" t="s">
        <v>214</v>
      </c>
      <c r="C2009" s="70">
        <f>C1989+C2006</f>
        <v>1146800</v>
      </c>
    </row>
    <row r="2010" spans="1:3" s="4" customFormat="1" x14ac:dyDescent="0.2">
      <c r="A2010" s="15"/>
      <c r="B2010" s="16"/>
      <c r="C2010" s="17"/>
    </row>
    <row r="2011" spans="1:3" s="4" customFormat="1" x14ac:dyDescent="0.2">
      <c r="A2011" s="28"/>
      <c r="B2011" s="16"/>
      <c r="C2011" s="47"/>
    </row>
    <row r="2012" spans="1:3" s="4" customFormat="1" ht="19.5" x14ac:dyDescent="0.2">
      <c r="A2012" s="30" t="s">
        <v>599</v>
      </c>
      <c r="B2012" s="38"/>
      <c r="C2012" s="47"/>
    </row>
    <row r="2013" spans="1:3" s="4" customFormat="1" ht="19.5" x14ac:dyDescent="0.2">
      <c r="A2013" s="30" t="s">
        <v>227</v>
      </c>
      <c r="B2013" s="38"/>
      <c r="C2013" s="47"/>
    </row>
    <row r="2014" spans="1:3" s="4" customFormat="1" ht="19.5" x14ac:dyDescent="0.2">
      <c r="A2014" s="30" t="s">
        <v>356</v>
      </c>
      <c r="B2014" s="38"/>
      <c r="C2014" s="47"/>
    </row>
    <row r="2015" spans="1:3" s="4" customFormat="1" ht="19.5" x14ac:dyDescent="0.2">
      <c r="A2015" s="30" t="s">
        <v>507</v>
      </c>
      <c r="B2015" s="38"/>
      <c r="C2015" s="47"/>
    </row>
    <row r="2016" spans="1:3" s="4" customFormat="1" x14ac:dyDescent="0.2">
      <c r="A2016" s="30"/>
      <c r="B2016" s="32"/>
      <c r="C2016" s="17"/>
    </row>
    <row r="2017" spans="1:3" s="4" customFormat="1" ht="18.75" customHeight="1" x14ac:dyDescent="0.2">
      <c r="A2017" s="40">
        <v>410000</v>
      </c>
      <c r="B2017" s="34" t="s">
        <v>83</v>
      </c>
      <c r="C2017" s="48">
        <f t="shared" ref="C2017" si="175">C2018+C2023</f>
        <v>911800</v>
      </c>
    </row>
    <row r="2018" spans="1:3" s="4" customFormat="1" ht="19.5" x14ac:dyDescent="0.2">
      <c r="A2018" s="40">
        <v>411000</v>
      </c>
      <c r="B2018" s="34" t="s">
        <v>186</v>
      </c>
      <c r="C2018" s="48">
        <f t="shared" ref="C2018" si="176">SUM(C2019:C2022)</f>
        <v>772000</v>
      </c>
    </row>
    <row r="2019" spans="1:3" s="4" customFormat="1" x14ac:dyDescent="0.2">
      <c r="A2019" s="30">
        <v>411100</v>
      </c>
      <c r="B2019" s="31" t="s">
        <v>84</v>
      </c>
      <c r="C2019" s="47">
        <v>717500</v>
      </c>
    </row>
    <row r="2020" spans="1:3" s="4" customFormat="1" x14ac:dyDescent="0.2">
      <c r="A2020" s="30">
        <v>411200</v>
      </c>
      <c r="B2020" s="31" t="s">
        <v>199</v>
      </c>
      <c r="C2020" s="47">
        <v>30000</v>
      </c>
    </row>
    <row r="2021" spans="1:3" s="4" customFormat="1" ht="37.5" x14ac:dyDescent="0.2">
      <c r="A2021" s="30">
        <v>411300</v>
      </c>
      <c r="B2021" s="31" t="s">
        <v>85</v>
      </c>
      <c r="C2021" s="47">
        <v>10000</v>
      </c>
    </row>
    <row r="2022" spans="1:3" s="4" customFormat="1" x14ac:dyDescent="0.2">
      <c r="A2022" s="30">
        <v>411400</v>
      </c>
      <c r="B2022" s="31" t="s">
        <v>86</v>
      </c>
      <c r="C2022" s="47">
        <v>14500</v>
      </c>
    </row>
    <row r="2023" spans="1:3" s="4" customFormat="1" ht="18.75" customHeight="1" x14ac:dyDescent="0.2">
      <c r="A2023" s="40">
        <v>412000</v>
      </c>
      <c r="B2023" s="38" t="s">
        <v>191</v>
      </c>
      <c r="C2023" s="48">
        <f>SUM(C2024:C2032)</f>
        <v>139800</v>
      </c>
    </row>
    <row r="2024" spans="1:3" s="4" customFormat="1" x14ac:dyDescent="0.2">
      <c r="A2024" s="30">
        <v>412200</v>
      </c>
      <c r="B2024" s="31" t="s">
        <v>200</v>
      </c>
      <c r="C2024" s="47">
        <v>43000</v>
      </c>
    </row>
    <row r="2025" spans="1:3" s="4" customFormat="1" x14ac:dyDescent="0.2">
      <c r="A2025" s="30">
        <v>412300</v>
      </c>
      <c r="B2025" s="31" t="s">
        <v>88</v>
      </c>
      <c r="C2025" s="47">
        <v>8200</v>
      </c>
    </row>
    <row r="2026" spans="1:3" s="4" customFormat="1" x14ac:dyDescent="0.2">
      <c r="A2026" s="30">
        <v>412400</v>
      </c>
      <c r="B2026" s="31" t="s">
        <v>89</v>
      </c>
      <c r="C2026" s="47">
        <v>0</v>
      </c>
    </row>
    <row r="2027" spans="1:3" s="4" customFormat="1" x14ac:dyDescent="0.2">
      <c r="A2027" s="30">
        <v>412500</v>
      </c>
      <c r="B2027" s="31" t="s">
        <v>90</v>
      </c>
      <c r="C2027" s="47">
        <v>1700</v>
      </c>
    </row>
    <row r="2028" spans="1:3" s="4" customFormat="1" x14ac:dyDescent="0.2">
      <c r="A2028" s="30">
        <v>412600</v>
      </c>
      <c r="B2028" s="31" t="s">
        <v>201</v>
      </c>
      <c r="C2028" s="47">
        <v>2400</v>
      </c>
    </row>
    <row r="2029" spans="1:3" s="4" customFormat="1" x14ac:dyDescent="0.2">
      <c r="A2029" s="30">
        <v>412700</v>
      </c>
      <c r="B2029" s="31" t="s">
        <v>188</v>
      </c>
      <c r="C2029" s="47">
        <v>80000</v>
      </c>
    </row>
    <row r="2030" spans="1:3" s="4" customFormat="1" x14ac:dyDescent="0.2">
      <c r="A2030" s="30">
        <v>412900</v>
      </c>
      <c r="B2030" s="39" t="s">
        <v>277</v>
      </c>
      <c r="C2030" s="47">
        <v>1500</v>
      </c>
    </row>
    <row r="2031" spans="1:3" s="4" customFormat="1" x14ac:dyDescent="0.2">
      <c r="A2031" s="30">
        <v>412900</v>
      </c>
      <c r="B2031" s="39" t="s">
        <v>296</v>
      </c>
      <c r="C2031" s="47">
        <v>1000</v>
      </c>
    </row>
    <row r="2032" spans="1:3" s="4" customFormat="1" x14ac:dyDescent="0.2">
      <c r="A2032" s="30">
        <v>412900</v>
      </c>
      <c r="B2032" s="39" t="s">
        <v>297</v>
      </c>
      <c r="C2032" s="47">
        <v>2000</v>
      </c>
    </row>
    <row r="2033" spans="1:3" s="50" customFormat="1" ht="19.5" x14ac:dyDescent="0.2">
      <c r="A2033" s="40">
        <v>510000</v>
      </c>
      <c r="B2033" s="38" t="s">
        <v>140</v>
      </c>
      <c r="C2033" s="48">
        <f t="shared" ref="C2033:C2034" si="177">C2034</f>
        <v>5000</v>
      </c>
    </row>
    <row r="2034" spans="1:3" s="50" customFormat="1" ht="19.5" x14ac:dyDescent="0.2">
      <c r="A2034" s="40">
        <v>511000</v>
      </c>
      <c r="B2034" s="38" t="s">
        <v>141</v>
      </c>
      <c r="C2034" s="48">
        <f t="shared" si="177"/>
        <v>5000</v>
      </c>
    </row>
    <row r="2035" spans="1:3" s="4" customFormat="1" x14ac:dyDescent="0.2">
      <c r="A2035" s="30">
        <v>511300</v>
      </c>
      <c r="B2035" s="31" t="s">
        <v>144</v>
      </c>
      <c r="C2035" s="47">
        <v>5000</v>
      </c>
    </row>
    <row r="2036" spans="1:3" s="50" customFormat="1" ht="19.5" x14ac:dyDescent="0.2">
      <c r="A2036" s="40">
        <v>630000</v>
      </c>
      <c r="B2036" s="38" t="s">
        <v>176</v>
      </c>
      <c r="C2036" s="48">
        <f>C2037</f>
        <v>0</v>
      </c>
    </row>
    <row r="2037" spans="1:3" s="50" customFormat="1" ht="19.5" x14ac:dyDescent="0.2">
      <c r="A2037" s="40">
        <v>638000</v>
      </c>
      <c r="B2037" s="38" t="s">
        <v>120</v>
      </c>
      <c r="C2037" s="48">
        <f t="shared" ref="C2037" si="178">C2038</f>
        <v>0</v>
      </c>
    </row>
    <row r="2038" spans="1:3" s="4" customFormat="1" x14ac:dyDescent="0.2">
      <c r="A2038" s="30">
        <v>638100</v>
      </c>
      <c r="B2038" s="31" t="s">
        <v>181</v>
      </c>
      <c r="C2038" s="47">
        <v>0</v>
      </c>
    </row>
    <row r="2039" spans="1:3" s="4" customFormat="1" x14ac:dyDescent="0.2">
      <c r="A2039" s="53"/>
      <c r="B2039" s="43" t="s">
        <v>214</v>
      </c>
      <c r="C2039" s="70">
        <f>C2017+C2033+C2036</f>
        <v>916800</v>
      </c>
    </row>
    <row r="2040" spans="1:3" s="4" customFormat="1" ht="19.5" x14ac:dyDescent="0.2">
      <c r="A2040" s="68"/>
      <c r="B2040" s="16"/>
      <c r="C2040" s="17"/>
    </row>
    <row r="2041" spans="1:3" s="4" customFormat="1" x14ac:dyDescent="0.2">
      <c r="A2041" s="28"/>
      <c r="B2041" s="16"/>
      <c r="C2041" s="47"/>
    </row>
    <row r="2042" spans="1:3" s="4" customFormat="1" ht="19.5" x14ac:dyDescent="0.2">
      <c r="A2042" s="30" t="s">
        <v>600</v>
      </c>
      <c r="B2042" s="38"/>
      <c r="C2042" s="47"/>
    </row>
    <row r="2043" spans="1:3" s="4" customFormat="1" ht="19.5" x14ac:dyDescent="0.2">
      <c r="A2043" s="30" t="s">
        <v>227</v>
      </c>
      <c r="B2043" s="38"/>
      <c r="C2043" s="47"/>
    </row>
    <row r="2044" spans="1:3" s="4" customFormat="1" ht="19.5" x14ac:dyDescent="0.2">
      <c r="A2044" s="30" t="s">
        <v>357</v>
      </c>
      <c r="B2044" s="38"/>
      <c r="C2044" s="47"/>
    </row>
    <row r="2045" spans="1:3" s="4" customFormat="1" ht="19.5" x14ac:dyDescent="0.2">
      <c r="A2045" s="30" t="s">
        <v>507</v>
      </c>
      <c r="B2045" s="38"/>
      <c r="C2045" s="47"/>
    </row>
    <row r="2046" spans="1:3" s="4" customFormat="1" x14ac:dyDescent="0.2">
      <c r="A2046" s="30"/>
      <c r="B2046" s="32"/>
      <c r="C2046" s="17"/>
    </row>
    <row r="2047" spans="1:3" s="4" customFormat="1" ht="18.75" customHeight="1" x14ac:dyDescent="0.2">
      <c r="A2047" s="40">
        <v>410000</v>
      </c>
      <c r="B2047" s="34" t="s">
        <v>83</v>
      </c>
      <c r="C2047" s="48">
        <f t="shared" ref="C2047" si="179">C2048+C2053+C2065</f>
        <v>6790000</v>
      </c>
    </row>
    <row r="2048" spans="1:3" s="4" customFormat="1" ht="19.5" x14ac:dyDescent="0.2">
      <c r="A2048" s="40">
        <v>411000</v>
      </c>
      <c r="B2048" s="34" t="s">
        <v>186</v>
      </c>
      <c r="C2048" s="48">
        <f>SUM(C2049:C2052)</f>
        <v>6090000</v>
      </c>
    </row>
    <row r="2049" spans="1:3" s="4" customFormat="1" x14ac:dyDescent="0.2">
      <c r="A2049" s="30">
        <v>411100</v>
      </c>
      <c r="B2049" s="31" t="s">
        <v>84</v>
      </c>
      <c r="C2049" s="47">
        <v>5770000</v>
      </c>
    </row>
    <row r="2050" spans="1:3" s="4" customFormat="1" x14ac:dyDescent="0.2">
      <c r="A2050" s="30">
        <v>411200</v>
      </c>
      <c r="B2050" s="31" t="s">
        <v>199</v>
      </c>
      <c r="C2050" s="47">
        <v>180000</v>
      </c>
    </row>
    <row r="2051" spans="1:3" s="4" customFormat="1" ht="37.5" x14ac:dyDescent="0.2">
      <c r="A2051" s="30">
        <v>411300</v>
      </c>
      <c r="B2051" s="31" t="s">
        <v>85</v>
      </c>
      <c r="C2051" s="47">
        <v>70000</v>
      </c>
    </row>
    <row r="2052" spans="1:3" s="4" customFormat="1" x14ac:dyDescent="0.2">
      <c r="A2052" s="30">
        <v>411400</v>
      </c>
      <c r="B2052" s="31" t="s">
        <v>86</v>
      </c>
      <c r="C2052" s="47">
        <v>70000</v>
      </c>
    </row>
    <row r="2053" spans="1:3" s="4" customFormat="1" ht="18.75" customHeight="1" x14ac:dyDescent="0.2">
      <c r="A2053" s="40">
        <v>412000</v>
      </c>
      <c r="B2053" s="38" t="s">
        <v>191</v>
      </c>
      <c r="C2053" s="48">
        <f>SUM(C2054:C2064)</f>
        <v>672000</v>
      </c>
    </row>
    <row r="2054" spans="1:3" s="4" customFormat="1" x14ac:dyDescent="0.2">
      <c r="A2054" s="30">
        <v>412200</v>
      </c>
      <c r="B2054" s="31" t="s">
        <v>200</v>
      </c>
      <c r="C2054" s="47">
        <v>380000</v>
      </c>
    </row>
    <row r="2055" spans="1:3" s="4" customFormat="1" x14ac:dyDescent="0.2">
      <c r="A2055" s="30">
        <v>412300</v>
      </c>
      <c r="B2055" s="31" t="s">
        <v>88</v>
      </c>
      <c r="C2055" s="47">
        <v>58900</v>
      </c>
    </row>
    <row r="2056" spans="1:3" s="4" customFormat="1" x14ac:dyDescent="0.2">
      <c r="A2056" s="30">
        <v>412400</v>
      </c>
      <c r="B2056" s="31" t="s">
        <v>89</v>
      </c>
      <c r="C2056" s="47">
        <v>50000</v>
      </c>
    </row>
    <row r="2057" spans="1:3" s="4" customFormat="1" x14ac:dyDescent="0.2">
      <c r="A2057" s="30">
        <v>412500</v>
      </c>
      <c r="B2057" s="31" t="s">
        <v>90</v>
      </c>
      <c r="C2057" s="47">
        <v>30000</v>
      </c>
    </row>
    <row r="2058" spans="1:3" s="4" customFormat="1" x14ac:dyDescent="0.2">
      <c r="A2058" s="30">
        <v>412600</v>
      </c>
      <c r="B2058" s="31" t="s">
        <v>201</v>
      </c>
      <c r="C2058" s="47">
        <v>22100</v>
      </c>
    </row>
    <row r="2059" spans="1:3" s="4" customFormat="1" x14ac:dyDescent="0.2">
      <c r="A2059" s="30">
        <v>412700</v>
      </c>
      <c r="B2059" s="31" t="s">
        <v>188</v>
      </c>
      <c r="C2059" s="47">
        <v>90000</v>
      </c>
    </row>
    <row r="2060" spans="1:3" s="4" customFormat="1" x14ac:dyDescent="0.2">
      <c r="A2060" s="30">
        <v>412900</v>
      </c>
      <c r="B2060" s="39" t="s">
        <v>508</v>
      </c>
      <c r="C2060" s="47">
        <v>0</v>
      </c>
    </row>
    <row r="2061" spans="1:3" s="4" customFormat="1" x14ac:dyDescent="0.2">
      <c r="A2061" s="30">
        <v>412900</v>
      </c>
      <c r="B2061" s="39" t="s">
        <v>277</v>
      </c>
      <c r="C2061" s="47">
        <v>25000</v>
      </c>
    </row>
    <row r="2062" spans="1:3" s="4" customFormat="1" x14ac:dyDescent="0.2">
      <c r="A2062" s="30">
        <v>412900</v>
      </c>
      <c r="B2062" s="39" t="s">
        <v>296</v>
      </c>
      <c r="C2062" s="47">
        <v>3000</v>
      </c>
    </row>
    <row r="2063" spans="1:3" s="4" customFormat="1" x14ac:dyDescent="0.2">
      <c r="A2063" s="30">
        <v>412900</v>
      </c>
      <c r="B2063" s="39" t="s">
        <v>297</v>
      </c>
      <c r="C2063" s="47">
        <v>12000</v>
      </c>
    </row>
    <row r="2064" spans="1:3" s="4" customFormat="1" x14ac:dyDescent="0.2">
      <c r="A2064" s="30">
        <v>412900</v>
      </c>
      <c r="B2064" s="31" t="s">
        <v>279</v>
      </c>
      <c r="C2064" s="47">
        <v>1000</v>
      </c>
    </row>
    <row r="2065" spans="1:3" s="50" customFormat="1" ht="39" x14ac:dyDescent="0.2">
      <c r="A2065" s="40">
        <v>418000</v>
      </c>
      <c r="B2065" s="38" t="s">
        <v>195</v>
      </c>
      <c r="C2065" s="48">
        <f t="shared" ref="C2065" si="180">C2066</f>
        <v>28000</v>
      </c>
    </row>
    <row r="2066" spans="1:3" s="4" customFormat="1" x14ac:dyDescent="0.2">
      <c r="A2066" s="30">
        <v>418400</v>
      </c>
      <c r="B2066" s="31" t="s">
        <v>135</v>
      </c>
      <c r="C2066" s="47">
        <v>28000</v>
      </c>
    </row>
    <row r="2067" spans="1:3" s="4" customFormat="1" ht="18.75" customHeight="1" x14ac:dyDescent="0.2">
      <c r="A2067" s="40">
        <v>510000</v>
      </c>
      <c r="B2067" s="38" t="s">
        <v>140</v>
      </c>
      <c r="C2067" s="48">
        <f>C2068+C2071</f>
        <v>920000</v>
      </c>
    </row>
    <row r="2068" spans="1:3" s="4" customFormat="1" ht="19.5" x14ac:dyDescent="0.2">
      <c r="A2068" s="40">
        <v>511000</v>
      </c>
      <c r="B2068" s="38" t="s">
        <v>141</v>
      </c>
      <c r="C2068" s="48">
        <f t="shared" ref="C2068" si="181">SUM(C2069:C2070)</f>
        <v>50000</v>
      </c>
    </row>
    <row r="2069" spans="1:3" s="4" customFormat="1" x14ac:dyDescent="0.2">
      <c r="A2069" s="30">
        <v>511200</v>
      </c>
      <c r="B2069" s="31" t="s">
        <v>143</v>
      </c>
      <c r="C2069" s="47">
        <v>30000</v>
      </c>
    </row>
    <row r="2070" spans="1:3" s="4" customFormat="1" x14ac:dyDescent="0.2">
      <c r="A2070" s="30">
        <v>511300</v>
      </c>
      <c r="B2070" s="31" t="s">
        <v>144</v>
      </c>
      <c r="C2070" s="47">
        <v>20000</v>
      </c>
    </row>
    <row r="2071" spans="1:3" s="50" customFormat="1" ht="19.5" x14ac:dyDescent="0.2">
      <c r="A2071" s="40">
        <v>516000</v>
      </c>
      <c r="B2071" s="38" t="s">
        <v>151</v>
      </c>
      <c r="C2071" s="48">
        <f t="shared" ref="C2071" si="182">C2072</f>
        <v>870000</v>
      </c>
    </row>
    <row r="2072" spans="1:3" s="4" customFormat="1" x14ac:dyDescent="0.2">
      <c r="A2072" s="30">
        <v>516100</v>
      </c>
      <c r="B2072" s="31" t="s">
        <v>151</v>
      </c>
      <c r="C2072" s="47">
        <v>870000</v>
      </c>
    </row>
    <row r="2073" spans="1:3" s="50" customFormat="1" ht="39" x14ac:dyDescent="0.2">
      <c r="A2073" s="40">
        <v>580000</v>
      </c>
      <c r="B2073" s="38" t="s">
        <v>153</v>
      </c>
      <c r="C2073" s="48">
        <f t="shared" ref="C2073:C2074" si="183">C2074</f>
        <v>170000</v>
      </c>
    </row>
    <row r="2074" spans="1:3" s="50" customFormat="1" ht="19.5" x14ac:dyDescent="0.2">
      <c r="A2074" s="40">
        <v>581000</v>
      </c>
      <c r="B2074" s="38" t="s">
        <v>154</v>
      </c>
      <c r="C2074" s="48">
        <f t="shared" si="183"/>
        <v>170000</v>
      </c>
    </row>
    <row r="2075" spans="1:3" s="4" customFormat="1" x14ac:dyDescent="0.2">
      <c r="A2075" s="30">
        <v>581200</v>
      </c>
      <c r="B2075" s="31" t="s">
        <v>155</v>
      </c>
      <c r="C2075" s="47">
        <v>170000</v>
      </c>
    </row>
    <row r="2076" spans="1:3" s="50" customFormat="1" ht="19.5" x14ac:dyDescent="0.2">
      <c r="A2076" s="40">
        <v>630000</v>
      </c>
      <c r="B2076" s="38" t="s">
        <v>176</v>
      </c>
      <c r="C2076" s="48">
        <f>C2077</f>
        <v>60000</v>
      </c>
    </row>
    <row r="2077" spans="1:3" s="50" customFormat="1" ht="19.5" x14ac:dyDescent="0.2">
      <c r="A2077" s="40">
        <v>638000</v>
      </c>
      <c r="B2077" s="38" t="s">
        <v>120</v>
      </c>
      <c r="C2077" s="48">
        <f t="shared" ref="C2077" si="184">C2078</f>
        <v>60000</v>
      </c>
    </row>
    <row r="2078" spans="1:3" s="4" customFormat="1" x14ac:dyDescent="0.2">
      <c r="A2078" s="30">
        <v>638100</v>
      </c>
      <c r="B2078" s="31" t="s">
        <v>181</v>
      </c>
      <c r="C2078" s="47">
        <v>60000</v>
      </c>
    </row>
    <row r="2079" spans="1:3" s="4" customFormat="1" x14ac:dyDescent="0.2">
      <c r="A2079" s="53"/>
      <c r="B2079" s="43" t="s">
        <v>214</v>
      </c>
      <c r="C2079" s="70">
        <f>C2047+C2067+C2073+C2076</f>
        <v>7940000</v>
      </c>
    </row>
    <row r="2080" spans="1:3" s="4" customFormat="1" x14ac:dyDescent="0.2">
      <c r="A2080" s="15"/>
      <c r="B2080" s="16"/>
      <c r="C2080" s="17"/>
    </row>
    <row r="2081" spans="1:3" s="4" customFormat="1" x14ac:dyDescent="0.2">
      <c r="A2081" s="28"/>
      <c r="B2081" s="16"/>
      <c r="C2081" s="47"/>
    </row>
    <row r="2082" spans="1:3" s="4" customFormat="1" ht="19.5" x14ac:dyDescent="0.2">
      <c r="A2082" s="30" t="s">
        <v>601</v>
      </c>
      <c r="B2082" s="38"/>
      <c r="C2082" s="47"/>
    </row>
    <row r="2083" spans="1:3" s="4" customFormat="1" ht="19.5" x14ac:dyDescent="0.2">
      <c r="A2083" s="30" t="s">
        <v>227</v>
      </c>
      <c r="B2083" s="38"/>
      <c r="C2083" s="47"/>
    </row>
    <row r="2084" spans="1:3" s="4" customFormat="1" ht="19.5" x14ac:dyDescent="0.2">
      <c r="A2084" s="30" t="s">
        <v>358</v>
      </c>
      <c r="B2084" s="38"/>
      <c r="C2084" s="47"/>
    </row>
    <row r="2085" spans="1:3" s="4" customFormat="1" ht="19.5" x14ac:dyDescent="0.2">
      <c r="A2085" s="30" t="s">
        <v>507</v>
      </c>
      <c r="B2085" s="38"/>
      <c r="C2085" s="47"/>
    </row>
    <row r="2086" spans="1:3" s="4" customFormat="1" x14ac:dyDescent="0.2">
      <c r="A2086" s="30"/>
      <c r="B2086" s="32"/>
      <c r="C2086" s="17"/>
    </row>
    <row r="2087" spans="1:3" s="4" customFormat="1" ht="18.75" customHeight="1" x14ac:dyDescent="0.2">
      <c r="A2087" s="40">
        <v>410000</v>
      </c>
      <c r="B2087" s="34" t="s">
        <v>83</v>
      </c>
      <c r="C2087" s="48">
        <f>C2088+C2093+C2105+C2107</f>
        <v>7417200</v>
      </c>
    </row>
    <row r="2088" spans="1:3" s="4" customFormat="1" ht="19.5" x14ac:dyDescent="0.2">
      <c r="A2088" s="40">
        <v>411000</v>
      </c>
      <c r="B2088" s="34" t="s">
        <v>186</v>
      </c>
      <c r="C2088" s="48">
        <f t="shared" ref="C2088" si="185">SUM(C2089:C2092)</f>
        <v>6280500</v>
      </c>
    </row>
    <row r="2089" spans="1:3" s="4" customFormat="1" x14ac:dyDescent="0.2">
      <c r="A2089" s="30">
        <v>411100</v>
      </c>
      <c r="B2089" s="31" t="s">
        <v>84</v>
      </c>
      <c r="C2089" s="47">
        <v>6000000</v>
      </c>
    </row>
    <row r="2090" spans="1:3" s="4" customFormat="1" x14ac:dyDescent="0.2">
      <c r="A2090" s="30">
        <v>411200</v>
      </c>
      <c r="B2090" s="31" t="s">
        <v>199</v>
      </c>
      <c r="C2090" s="47">
        <v>120000</v>
      </c>
    </row>
    <row r="2091" spans="1:3" s="4" customFormat="1" ht="37.5" x14ac:dyDescent="0.2">
      <c r="A2091" s="30">
        <v>411300</v>
      </c>
      <c r="B2091" s="31" t="s">
        <v>85</v>
      </c>
      <c r="C2091" s="47">
        <v>90500</v>
      </c>
    </row>
    <row r="2092" spans="1:3" s="4" customFormat="1" x14ac:dyDescent="0.2">
      <c r="A2092" s="30">
        <v>411400</v>
      </c>
      <c r="B2092" s="31" t="s">
        <v>86</v>
      </c>
      <c r="C2092" s="47">
        <v>70000</v>
      </c>
    </row>
    <row r="2093" spans="1:3" s="4" customFormat="1" ht="18.75" customHeight="1" x14ac:dyDescent="0.2">
      <c r="A2093" s="40">
        <v>412000</v>
      </c>
      <c r="B2093" s="38" t="s">
        <v>191</v>
      </c>
      <c r="C2093" s="48">
        <f>SUM(C2094:C2104)</f>
        <v>1087700</v>
      </c>
    </row>
    <row r="2094" spans="1:3" s="4" customFormat="1" x14ac:dyDescent="0.2">
      <c r="A2094" s="30">
        <v>412100</v>
      </c>
      <c r="B2094" s="31" t="s">
        <v>87</v>
      </c>
      <c r="C2094" s="47">
        <v>1200</v>
      </c>
    </row>
    <row r="2095" spans="1:3" s="4" customFormat="1" x14ac:dyDescent="0.2">
      <c r="A2095" s="30">
        <v>412200</v>
      </c>
      <c r="B2095" s="31" t="s">
        <v>200</v>
      </c>
      <c r="C2095" s="47">
        <v>760000</v>
      </c>
    </row>
    <row r="2096" spans="1:3" s="4" customFormat="1" x14ac:dyDescent="0.2">
      <c r="A2096" s="30">
        <v>412300</v>
      </c>
      <c r="B2096" s="31" t="s">
        <v>88</v>
      </c>
      <c r="C2096" s="47">
        <v>31100</v>
      </c>
    </row>
    <row r="2097" spans="1:3" s="4" customFormat="1" x14ac:dyDescent="0.2">
      <c r="A2097" s="30">
        <v>412400</v>
      </c>
      <c r="B2097" s="31" t="s">
        <v>89</v>
      </c>
      <c r="C2097" s="47">
        <v>70000</v>
      </c>
    </row>
    <row r="2098" spans="1:3" s="4" customFormat="1" x14ac:dyDescent="0.2">
      <c r="A2098" s="30">
        <v>412500</v>
      </c>
      <c r="B2098" s="31" t="s">
        <v>90</v>
      </c>
      <c r="C2098" s="47">
        <v>17000</v>
      </c>
    </row>
    <row r="2099" spans="1:3" s="4" customFormat="1" x14ac:dyDescent="0.2">
      <c r="A2099" s="30">
        <v>412600</v>
      </c>
      <c r="B2099" s="31" t="s">
        <v>201</v>
      </c>
      <c r="C2099" s="47">
        <v>4400</v>
      </c>
    </row>
    <row r="2100" spans="1:3" s="4" customFormat="1" x14ac:dyDescent="0.2">
      <c r="A2100" s="30">
        <v>412700</v>
      </c>
      <c r="B2100" s="31" t="s">
        <v>188</v>
      </c>
      <c r="C2100" s="47">
        <v>145000</v>
      </c>
    </row>
    <row r="2101" spans="1:3" s="4" customFormat="1" x14ac:dyDescent="0.2">
      <c r="A2101" s="30">
        <v>412900</v>
      </c>
      <c r="B2101" s="39" t="s">
        <v>508</v>
      </c>
      <c r="C2101" s="47">
        <v>0</v>
      </c>
    </row>
    <row r="2102" spans="1:3" s="4" customFormat="1" x14ac:dyDescent="0.2">
      <c r="A2102" s="30">
        <v>412900</v>
      </c>
      <c r="B2102" s="39" t="s">
        <v>277</v>
      </c>
      <c r="C2102" s="47">
        <v>40000</v>
      </c>
    </row>
    <row r="2103" spans="1:3" s="4" customFormat="1" x14ac:dyDescent="0.2">
      <c r="A2103" s="30">
        <v>412900</v>
      </c>
      <c r="B2103" s="39" t="s">
        <v>296</v>
      </c>
      <c r="C2103" s="47">
        <v>8000</v>
      </c>
    </row>
    <row r="2104" spans="1:3" s="4" customFormat="1" x14ac:dyDescent="0.2">
      <c r="A2104" s="30">
        <v>412900</v>
      </c>
      <c r="B2104" s="39" t="s">
        <v>297</v>
      </c>
      <c r="C2104" s="47">
        <v>11000</v>
      </c>
    </row>
    <row r="2105" spans="1:3" s="50" customFormat="1" ht="19.5" x14ac:dyDescent="0.2">
      <c r="A2105" s="40">
        <v>413000</v>
      </c>
      <c r="B2105" s="38" t="s">
        <v>192</v>
      </c>
      <c r="C2105" s="48">
        <f t="shared" ref="C2105" si="186">C2106</f>
        <v>10000</v>
      </c>
    </row>
    <row r="2106" spans="1:3" s="4" customFormat="1" x14ac:dyDescent="0.2">
      <c r="A2106" s="30">
        <v>413900</v>
      </c>
      <c r="B2106" s="31" t="s">
        <v>95</v>
      </c>
      <c r="C2106" s="47">
        <v>10000</v>
      </c>
    </row>
    <row r="2107" spans="1:3" s="50" customFormat="1" ht="39" x14ac:dyDescent="0.2">
      <c r="A2107" s="40">
        <v>418000</v>
      </c>
      <c r="B2107" s="38" t="s">
        <v>195</v>
      </c>
      <c r="C2107" s="48">
        <f t="shared" ref="C2107" si="187">C2108</f>
        <v>39000</v>
      </c>
    </row>
    <row r="2108" spans="1:3" s="4" customFormat="1" x14ac:dyDescent="0.2">
      <c r="A2108" s="30">
        <v>418400</v>
      </c>
      <c r="B2108" s="31" t="s">
        <v>135</v>
      </c>
      <c r="C2108" s="47">
        <v>39000</v>
      </c>
    </row>
    <row r="2109" spans="1:3" s="4" customFormat="1" ht="18.75" customHeight="1" x14ac:dyDescent="0.2">
      <c r="A2109" s="40">
        <v>510000</v>
      </c>
      <c r="B2109" s="38" t="s">
        <v>140</v>
      </c>
      <c r="C2109" s="48">
        <f t="shared" ref="C2109" si="188">C2110+C2113</f>
        <v>460000</v>
      </c>
    </row>
    <row r="2110" spans="1:3" s="4" customFormat="1" ht="19.5" x14ac:dyDescent="0.2">
      <c r="A2110" s="40">
        <v>511000</v>
      </c>
      <c r="B2110" s="38" t="s">
        <v>141</v>
      </c>
      <c r="C2110" s="48">
        <f t="shared" ref="C2110" si="189">SUM(C2111:C2112)</f>
        <v>50000</v>
      </c>
    </row>
    <row r="2111" spans="1:3" s="4" customFormat="1" x14ac:dyDescent="0.2">
      <c r="A2111" s="30">
        <v>511200</v>
      </c>
      <c r="B2111" s="31" t="s">
        <v>143</v>
      </c>
      <c r="C2111" s="47">
        <v>20000</v>
      </c>
    </row>
    <row r="2112" spans="1:3" s="4" customFormat="1" x14ac:dyDescent="0.2">
      <c r="A2112" s="30">
        <v>511300</v>
      </c>
      <c r="B2112" s="31" t="s">
        <v>144</v>
      </c>
      <c r="C2112" s="47">
        <v>30000</v>
      </c>
    </row>
    <row r="2113" spans="1:3" s="50" customFormat="1" ht="19.5" x14ac:dyDescent="0.2">
      <c r="A2113" s="40">
        <v>516000</v>
      </c>
      <c r="B2113" s="38" t="s">
        <v>151</v>
      </c>
      <c r="C2113" s="48">
        <f t="shared" ref="C2113" si="190">C2114</f>
        <v>410000</v>
      </c>
    </row>
    <row r="2114" spans="1:3" s="4" customFormat="1" x14ac:dyDescent="0.2">
      <c r="A2114" s="30">
        <v>516100</v>
      </c>
      <c r="B2114" s="31" t="s">
        <v>151</v>
      </c>
      <c r="C2114" s="47">
        <v>410000</v>
      </c>
    </row>
    <row r="2115" spans="1:3" s="50" customFormat="1" ht="39" x14ac:dyDescent="0.2">
      <c r="A2115" s="40">
        <v>580000</v>
      </c>
      <c r="B2115" s="38" t="s">
        <v>153</v>
      </c>
      <c r="C2115" s="48">
        <f t="shared" ref="C2115:C2116" si="191">C2116</f>
        <v>180000</v>
      </c>
    </row>
    <row r="2116" spans="1:3" s="50" customFormat="1" ht="19.5" x14ac:dyDescent="0.2">
      <c r="A2116" s="40">
        <v>581000</v>
      </c>
      <c r="B2116" s="38" t="s">
        <v>154</v>
      </c>
      <c r="C2116" s="48">
        <f t="shared" si="191"/>
        <v>180000</v>
      </c>
    </row>
    <row r="2117" spans="1:3" s="4" customFormat="1" x14ac:dyDescent="0.2">
      <c r="A2117" s="30">
        <v>581200</v>
      </c>
      <c r="B2117" s="31" t="s">
        <v>155</v>
      </c>
      <c r="C2117" s="47">
        <v>180000</v>
      </c>
    </row>
    <row r="2118" spans="1:3" s="50" customFormat="1" ht="19.5" x14ac:dyDescent="0.2">
      <c r="A2118" s="40">
        <v>630000</v>
      </c>
      <c r="B2118" s="38" t="s">
        <v>176</v>
      </c>
      <c r="C2118" s="48">
        <f>C2119</f>
        <v>30000</v>
      </c>
    </row>
    <row r="2119" spans="1:3" s="50" customFormat="1" ht="19.5" x14ac:dyDescent="0.2">
      <c r="A2119" s="40">
        <v>638000</v>
      </c>
      <c r="B2119" s="38" t="s">
        <v>120</v>
      </c>
      <c r="C2119" s="48">
        <f t="shared" ref="C2119" si="192">C2120</f>
        <v>30000</v>
      </c>
    </row>
    <row r="2120" spans="1:3" s="4" customFormat="1" x14ac:dyDescent="0.2">
      <c r="A2120" s="30">
        <v>638100</v>
      </c>
      <c r="B2120" s="31" t="s">
        <v>181</v>
      </c>
      <c r="C2120" s="47">
        <v>30000</v>
      </c>
    </row>
    <row r="2121" spans="1:3" s="4" customFormat="1" x14ac:dyDescent="0.2">
      <c r="A2121" s="53"/>
      <c r="B2121" s="43" t="s">
        <v>214</v>
      </c>
      <c r="C2121" s="70">
        <f>C2087+C2109+C2118+C2115</f>
        <v>8087200</v>
      </c>
    </row>
    <row r="2122" spans="1:3" s="4" customFormat="1" x14ac:dyDescent="0.2">
      <c r="A2122" s="15"/>
      <c r="B2122" s="16"/>
      <c r="C2122" s="17"/>
    </row>
    <row r="2123" spans="1:3" s="4" customFormat="1" x14ac:dyDescent="0.2">
      <c r="A2123" s="28"/>
      <c r="B2123" s="16"/>
      <c r="C2123" s="47"/>
    </row>
    <row r="2124" spans="1:3" s="4" customFormat="1" ht="19.5" x14ac:dyDescent="0.2">
      <c r="A2124" s="30" t="s">
        <v>602</v>
      </c>
      <c r="B2124" s="38"/>
      <c r="C2124" s="47"/>
    </row>
    <row r="2125" spans="1:3" s="4" customFormat="1" ht="19.5" x14ac:dyDescent="0.2">
      <c r="A2125" s="30" t="s">
        <v>227</v>
      </c>
      <c r="B2125" s="38"/>
      <c r="C2125" s="47"/>
    </row>
    <row r="2126" spans="1:3" s="4" customFormat="1" ht="19.5" x14ac:dyDescent="0.2">
      <c r="A2126" s="30" t="s">
        <v>359</v>
      </c>
      <c r="B2126" s="38"/>
      <c r="C2126" s="47"/>
    </row>
    <row r="2127" spans="1:3" s="4" customFormat="1" ht="19.5" x14ac:dyDescent="0.2">
      <c r="A2127" s="30" t="s">
        <v>507</v>
      </c>
      <c r="B2127" s="38"/>
      <c r="C2127" s="47"/>
    </row>
    <row r="2128" spans="1:3" s="4" customFormat="1" x14ac:dyDescent="0.2">
      <c r="A2128" s="30"/>
      <c r="B2128" s="32"/>
      <c r="C2128" s="17"/>
    </row>
    <row r="2129" spans="1:3" s="4" customFormat="1" ht="18.75" customHeight="1" x14ac:dyDescent="0.2">
      <c r="A2129" s="40">
        <v>410000</v>
      </c>
      <c r="B2129" s="34" t="s">
        <v>83</v>
      </c>
      <c r="C2129" s="48">
        <f>C2130+C2135+C2147+C2149</f>
        <v>3549400</v>
      </c>
    </row>
    <row r="2130" spans="1:3" s="4" customFormat="1" ht="19.5" x14ac:dyDescent="0.2">
      <c r="A2130" s="40">
        <v>411000</v>
      </c>
      <c r="B2130" s="34" t="s">
        <v>186</v>
      </c>
      <c r="C2130" s="48">
        <f t="shared" ref="C2130" si="193">SUM(C2131:C2134)</f>
        <v>3330000</v>
      </c>
    </row>
    <row r="2131" spans="1:3" s="4" customFormat="1" x14ac:dyDescent="0.2">
      <c r="A2131" s="30">
        <v>411100</v>
      </c>
      <c r="B2131" s="31" t="s">
        <v>84</v>
      </c>
      <c r="C2131" s="47">
        <v>3090000</v>
      </c>
    </row>
    <row r="2132" spans="1:3" s="4" customFormat="1" x14ac:dyDescent="0.2">
      <c r="A2132" s="30">
        <v>411200</v>
      </c>
      <c r="B2132" s="31" t="s">
        <v>199</v>
      </c>
      <c r="C2132" s="47">
        <v>110000</v>
      </c>
    </row>
    <row r="2133" spans="1:3" s="4" customFormat="1" ht="37.5" x14ac:dyDescent="0.2">
      <c r="A2133" s="30">
        <v>411300</v>
      </c>
      <c r="B2133" s="31" t="s">
        <v>85</v>
      </c>
      <c r="C2133" s="47">
        <v>50000</v>
      </c>
    </row>
    <row r="2134" spans="1:3" s="4" customFormat="1" x14ac:dyDescent="0.2">
      <c r="A2134" s="30">
        <v>411400</v>
      </c>
      <c r="B2134" s="31" t="s">
        <v>86</v>
      </c>
      <c r="C2134" s="47">
        <v>80000</v>
      </c>
    </row>
    <row r="2135" spans="1:3" s="4" customFormat="1" ht="18.75" customHeight="1" x14ac:dyDescent="0.2">
      <c r="A2135" s="40">
        <v>412000</v>
      </c>
      <c r="B2135" s="38" t="s">
        <v>191</v>
      </c>
      <c r="C2135" s="48">
        <f>SUM(C2136:C2146)</f>
        <v>208400</v>
      </c>
    </row>
    <row r="2136" spans="1:3" s="4" customFormat="1" x14ac:dyDescent="0.2">
      <c r="A2136" s="30">
        <v>412200</v>
      </c>
      <c r="B2136" s="31" t="s">
        <v>200</v>
      </c>
      <c r="C2136" s="47">
        <v>116000</v>
      </c>
    </row>
    <row r="2137" spans="1:3" s="4" customFormat="1" x14ac:dyDescent="0.2">
      <c r="A2137" s="30">
        <v>412300</v>
      </c>
      <c r="B2137" s="31" t="s">
        <v>88</v>
      </c>
      <c r="C2137" s="47">
        <v>18200</v>
      </c>
    </row>
    <row r="2138" spans="1:3" s="4" customFormat="1" x14ac:dyDescent="0.2">
      <c r="A2138" s="30">
        <v>412400</v>
      </c>
      <c r="B2138" s="31" t="s">
        <v>89</v>
      </c>
      <c r="C2138" s="47">
        <v>12000</v>
      </c>
    </row>
    <row r="2139" spans="1:3" s="4" customFormat="1" x14ac:dyDescent="0.2">
      <c r="A2139" s="30">
        <v>412500</v>
      </c>
      <c r="B2139" s="31" t="s">
        <v>90</v>
      </c>
      <c r="C2139" s="47">
        <v>10500</v>
      </c>
    </row>
    <row r="2140" spans="1:3" s="4" customFormat="1" x14ac:dyDescent="0.2">
      <c r="A2140" s="30">
        <v>412600</v>
      </c>
      <c r="B2140" s="31" t="s">
        <v>201</v>
      </c>
      <c r="C2140" s="47">
        <v>7200</v>
      </c>
    </row>
    <row r="2141" spans="1:3" s="4" customFormat="1" x14ac:dyDescent="0.2">
      <c r="A2141" s="30">
        <v>412700</v>
      </c>
      <c r="B2141" s="31" t="s">
        <v>188</v>
      </c>
      <c r="C2141" s="47">
        <v>30000</v>
      </c>
    </row>
    <row r="2142" spans="1:3" s="4" customFormat="1" x14ac:dyDescent="0.2">
      <c r="A2142" s="30">
        <v>412900</v>
      </c>
      <c r="B2142" s="39" t="s">
        <v>508</v>
      </c>
      <c r="C2142" s="47">
        <v>0</v>
      </c>
    </row>
    <row r="2143" spans="1:3" s="4" customFormat="1" x14ac:dyDescent="0.2">
      <c r="A2143" s="30">
        <v>412900</v>
      </c>
      <c r="B2143" s="39" t="s">
        <v>277</v>
      </c>
      <c r="C2143" s="47">
        <v>5000</v>
      </c>
    </row>
    <row r="2144" spans="1:3" s="4" customFormat="1" x14ac:dyDescent="0.2">
      <c r="A2144" s="30">
        <v>412900</v>
      </c>
      <c r="B2144" s="39" t="s">
        <v>296</v>
      </c>
      <c r="C2144" s="47">
        <v>3500</v>
      </c>
    </row>
    <row r="2145" spans="1:3" s="4" customFormat="1" x14ac:dyDescent="0.2">
      <c r="A2145" s="30">
        <v>412900</v>
      </c>
      <c r="B2145" s="39" t="s">
        <v>297</v>
      </c>
      <c r="C2145" s="47">
        <v>6000</v>
      </c>
    </row>
    <row r="2146" spans="1:3" s="4" customFormat="1" x14ac:dyDescent="0.2">
      <c r="A2146" s="30">
        <v>412900</v>
      </c>
      <c r="B2146" s="31" t="s">
        <v>279</v>
      </c>
      <c r="C2146" s="47">
        <v>0</v>
      </c>
    </row>
    <row r="2147" spans="1:3" s="50" customFormat="1" ht="19.5" x14ac:dyDescent="0.2">
      <c r="A2147" s="40">
        <v>413000</v>
      </c>
      <c r="B2147" s="38" t="s">
        <v>192</v>
      </c>
      <c r="C2147" s="48">
        <f t="shared" ref="C2147" si="194">C2148</f>
        <v>1000</v>
      </c>
    </row>
    <row r="2148" spans="1:3" s="4" customFormat="1" x14ac:dyDescent="0.2">
      <c r="A2148" s="30">
        <v>413900</v>
      </c>
      <c r="B2148" s="31" t="s">
        <v>95</v>
      </c>
      <c r="C2148" s="47">
        <v>1000</v>
      </c>
    </row>
    <row r="2149" spans="1:3" s="50" customFormat="1" ht="39" x14ac:dyDescent="0.2">
      <c r="A2149" s="40">
        <v>418000</v>
      </c>
      <c r="B2149" s="38" t="s">
        <v>195</v>
      </c>
      <c r="C2149" s="48">
        <f t="shared" ref="C2149" si="195">C2150</f>
        <v>10000</v>
      </c>
    </row>
    <row r="2150" spans="1:3" s="4" customFormat="1" x14ac:dyDescent="0.2">
      <c r="A2150" s="30">
        <v>418400</v>
      </c>
      <c r="B2150" s="31" t="s">
        <v>135</v>
      </c>
      <c r="C2150" s="47">
        <v>10000</v>
      </c>
    </row>
    <row r="2151" spans="1:3" s="50" customFormat="1" ht="18.75" customHeight="1" x14ac:dyDescent="0.2">
      <c r="A2151" s="40">
        <v>510000</v>
      </c>
      <c r="B2151" s="38" t="s">
        <v>140</v>
      </c>
      <c r="C2151" s="48">
        <f>C2155+C2152</f>
        <v>510000</v>
      </c>
    </row>
    <row r="2152" spans="1:3" s="50" customFormat="1" ht="19.5" x14ac:dyDescent="0.2">
      <c r="A2152" s="40">
        <v>511000</v>
      </c>
      <c r="B2152" s="38" t="s">
        <v>141</v>
      </c>
      <c r="C2152" s="48">
        <f>SUM(C2153:C2154)</f>
        <v>300000</v>
      </c>
    </row>
    <row r="2153" spans="1:3" s="4" customFormat="1" x14ac:dyDescent="0.2">
      <c r="A2153" s="30">
        <v>511100</v>
      </c>
      <c r="B2153" s="31" t="s">
        <v>142</v>
      </c>
      <c r="C2153" s="47">
        <v>250000</v>
      </c>
    </row>
    <row r="2154" spans="1:3" s="4" customFormat="1" x14ac:dyDescent="0.2">
      <c r="A2154" s="30">
        <v>511300</v>
      </c>
      <c r="B2154" s="31" t="s">
        <v>144</v>
      </c>
      <c r="C2154" s="47">
        <v>50000</v>
      </c>
    </row>
    <row r="2155" spans="1:3" s="50" customFormat="1" ht="19.5" x14ac:dyDescent="0.2">
      <c r="A2155" s="40">
        <v>516000</v>
      </c>
      <c r="B2155" s="38" t="s">
        <v>151</v>
      </c>
      <c r="C2155" s="48">
        <f t="shared" ref="C2155" si="196">C2156</f>
        <v>210000</v>
      </c>
    </row>
    <row r="2156" spans="1:3" s="4" customFormat="1" x14ac:dyDescent="0.2">
      <c r="A2156" s="30">
        <v>516100</v>
      </c>
      <c r="B2156" s="31" t="s">
        <v>151</v>
      </c>
      <c r="C2156" s="47">
        <v>210000</v>
      </c>
    </row>
    <row r="2157" spans="1:3" s="50" customFormat="1" ht="39" x14ac:dyDescent="0.2">
      <c r="A2157" s="40">
        <v>580000</v>
      </c>
      <c r="B2157" s="38" t="s">
        <v>153</v>
      </c>
      <c r="C2157" s="48">
        <f t="shared" ref="C2157:C2158" si="197">C2158</f>
        <v>45000</v>
      </c>
    </row>
    <row r="2158" spans="1:3" s="50" customFormat="1" ht="19.5" x14ac:dyDescent="0.2">
      <c r="A2158" s="40">
        <v>581000</v>
      </c>
      <c r="B2158" s="38" t="s">
        <v>154</v>
      </c>
      <c r="C2158" s="48">
        <f t="shared" si="197"/>
        <v>45000</v>
      </c>
    </row>
    <row r="2159" spans="1:3" s="4" customFormat="1" x14ac:dyDescent="0.2">
      <c r="A2159" s="30">
        <v>581200</v>
      </c>
      <c r="B2159" s="31" t="s">
        <v>155</v>
      </c>
      <c r="C2159" s="47">
        <v>45000</v>
      </c>
    </row>
    <row r="2160" spans="1:3" s="50" customFormat="1" ht="19.5" x14ac:dyDescent="0.2">
      <c r="A2160" s="40">
        <v>630000</v>
      </c>
      <c r="B2160" s="38" t="s">
        <v>176</v>
      </c>
      <c r="C2160" s="48">
        <f>C2161</f>
        <v>50000</v>
      </c>
    </row>
    <row r="2161" spans="1:3" s="50" customFormat="1" ht="19.5" x14ac:dyDescent="0.2">
      <c r="A2161" s="40">
        <v>638000</v>
      </c>
      <c r="B2161" s="38" t="s">
        <v>120</v>
      </c>
      <c r="C2161" s="48">
        <f t="shared" ref="C2161" si="198">C2162</f>
        <v>50000</v>
      </c>
    </row>
    <row r="2162" spans="1:3" s="4" customFormat="1" x14ac:dyDescent="0.2">
      <c r="A2162" s="30">
        <v>638100</v>
      </c>
      <c r="B2162" s="31" t="s">
        <v>181</v>
      </c>
      <c r="C2162" s="47">
        <v>50000</v>
      </c>
    </row>
    <row r="2163" spans="1:3" s="4" customFormat="1" x14ac:dyDescent="0.2">
      <c r="A2163" s="53"/>
      <c r="B2163" s="43" t="s">
        <v>214</v>
      </c>
      <c r="C2163" s="70">
        <f>C2129+C2151+C2160+C2157</f>
        <v>4154400</v>
      </c>
    </row>
    <row r="2164" spans="1:3" s="4" customFormat="1" x14ac:dyDescent="0.2">
      <c r="A2164" s="15"/>
      <c r="B2164" s="16"/>
      <c r="C2164" s="47"/>
    </row>
    <row r="2165" spans="1:3" s="4" customFormat="1" x14ac:dyDescent="0.2">
      <c r="A2165" s="28"/>
      <c r="B2165" s="16"/>
      <c r="C2165" s="47"/>
    </row>
    <row r="2166" spans="1:3" s="4" customFormat="1" ht="19.5" x14ac:dyDescent="0.2">
      <c r="A2166" s="30" t="s">
        <v>603</v>
      </c>
      <c r="B2166" s="38"/>
      <c r="C2166" s="47"/>
    </row>
    <row r="2167" spans="1:3" s="4" customFormat="1" ht="19.5" x14ac:dyDescent="0.2">
      <c r="A2167" s="30" t="s">
        <v>227</v>
      </c>
      <c r="B2167" s="38"/>
      <c r="C2167" s="47"/>
    </row>
    <row r="2168" spans="1:3" s="4" customFormat="1" ht="19.5" x14ac:dyDescent="0.2">
      <c r="A2168" s="30" t="s">
        <v>360</v>
      </c>
      <c r="B2168" s="38"/>
      <c r="C2168" s="47"/>
    </row>
    <row r="2169" spans="1:3" s="4" customFormat="1" ht="19.5" x14ac:dyDescent="0.2">
      <c r="A2169" s="30" t="s">
        <v>507</v>
      </c>
      <c r="B2169" s="38"/>
      <c r="C2169" s="47"/>
    </row>
    <row r="2170" spans="1:3" s="4" customFormat="1" x14ac:dyDescent="0.2">
      <c r="A2170" s="30"/>
      <c r="B2170" s="32"/>
      <c r="C2170" s="17"/>
    </row>
    <row r="2171" spans="1:3" s="4" customFormat="1" ht="18.75" customHeight="1" x14ac:dyDescent="0.2">
      <c r="A2171" s="40">
        <v>410000</v>
      </c>
      <c r="B2171" s="34" t="s">
        <v>83</v>
      </c>
      <c r="C2171" s="48">
        <f>C2172+C2177</f>
        <v>3217400</v>
      </c>
    </row>
    <row r="2172" spans="1:3" s="4" customFormat="1" ht="19.5" x14ac:dyDescent="0.2">
      <c r="A2172" s="40">
        <v>411000</v>
      </c>
      <c r="B2172" s="34" t="s">
        <v>186</v>
      </c>
      <c r="C2172" s="48">
        <f>SUM(C2173:C2176)</f>
        <v>2944900</v>
      </c>
    </row>
    <row r="2173" spans="1:3" s="4" customFormat="1" x14ac:dyDescent="0.2">
      <c r="A2173" s="30">
        <v>411100</v>
      </c>
      <c r="B2173" s="31" t="s">
        <v>84</v>
      </c>
      <c r="C2173" s="47">
        <v>2690000</v>
      </c>
    </row>
    <row r="2174" spans="1:3" s="4" customFormat="1" x14ac:dyDescent="0.2">
      <c r="A2174" s="30">
        <v>411200</v>
      </c>
      <c r="B2174" s="31" t="s">
        <v>199</v>
      </c>
      <c r="C2174" s="47">
        <v>87000</v>
      </c>
    </row>
    <row r="2175" spans="1:3" s="4" customFormat="1" ht="37.5" x14ac:dyDescent="0.2">
      <c r="A2175" s="30">
        <v>411300</v>
      </c>
      <c r="B2175" s="31" t="s">
        <v>85</v>
      </c>
      <c r="C2175" s="47">
        <v>122900</v>
      </c>
    </row>
    <row r="2176" spans="1:3" s="4" customFormat="1" x14ac:dyDescent="0.2">
      <c r="A2176" s="30">
        <v>411400</v>
      </c>
      <c r="B2176" s="31" t="s">
        <v>86</v>
      </c>
      <c r="C2176" s="47">
        <v>45000</v>
      </c>
    </row>
    <row r="2177" spans="1:3" s="4" customFormat="1" ht="18.75" customHeight="1" x14ac:dyDescent="0.2">
      <c r="A2177" s="40">
        <v>412000</v>
      </c>
      <c r="B2177" s="38" t="s">
        <v>191</v>
      </c>
      <c r="C2177" s="48">
        <f>SUM(C2178:C2188)</f>
        <v>272500</v>
      </c>
    </row>
    <row r="2178" spans="1:3" s="4" customFormat="1" ht="37.5" customHeight="1" x14ac:dyDescent="0.2">
      <c r="A2178" s="30">
        <v>412200</v>
      </c>
      <c r="B2178" s="31" t="s">
        <v>200</v>
      </c>
      <c r="C2178" s="47">
        <v>166000</v>
      </c>
    </row>
    <row r="2179" spans="1:3" s="4" customFormat="1" x14ac:dyDescent="0.2">
      <c r="A2179" s="30">
        <v>412300</v>
      </c>
      <c r="B2179" s="31" t="s">
        <v>88</v>
      </c>
      <c r="C2179" s="47">
        <v>9000</v>
      </c>
    </row>
    <row r="2180" spans="1:3" s="4" customFormat="1" x14ac:dyDescent="0.2">
      <c r="A2180" s="30">
        <v>412400</v>
      </c>
      <c r="B2180" s="31" t="s">
        <v>89</v>
      </c>
      <c r="C2180" s="47">
        <v>10000</v>
      </c>
    </row>
    <row r="2181" spans="1:3" s="4" customFormat="1" x14ac:dyDescent="0.2">
      <c r="A2181" s="30">
        <v>412500</v>
      </c>
      <c r="B2181" s="31" t="s">
        <v>90</v>
      </c>
      <c r="C2181" s="47">
        <v>9000</v>
      </c>
    </row>
    <row r="2182" spans="1:3" s="4" customFormat="1" x14ac:dyDescent="0.2">
      <c r="A2182" s="30">
        <v>412600</v>
      </c>
      <c r="B2182" s="31" t="s">
        <v>201</v>
      </c>
      <c r="C2182" s="47">
        <v>4300</v>
      </c>
    </row>
    <row r="2183" spans="1:3" s="4" customFormat="1" x14ac:dyDescent="0.2">
      <c r="A2183" s="30">
        <v>412700</v>
      </c>
      <c r="B2183" s="31" t="s">
        <v>188</v>
      </c>
      <c r="C2183" s="47">
        <v>10000</v>
      </c>
    </row>
    <row r="2184" spans="1:3" s="4" customFormat="1" ht="18.75" customHeight="1" x14ac:dyDescent="0.2">
      <c r="A2184" s="30">
        <v>412900</v>
      </c>
      <c r="B2184" s="39" t="s">
        <v>508</v>
      </c>
      <c r="C2184" s="47">
        <v>0</v>
      </c>
    </row>
    <row r="2185" spans="1:3" s="4" customFormat="1" x14ac:dyDescent="0.2">
      <c r="A2185" s="30">
        <v>412900</v>
      </c>
      <c r="B2185" s="39" t="s">
        <v>277</v>
      </c>
      <c r="C2185" s="47">
        <v>18000</v>
      </c>
    </row>
    <row r="2186" spans="1:3" s="4" customFormat="1" x14ac:dyDescent="0.2">
      <c r="A2186" s="30">
        <v>412900</v>
      </c>
      <c r="B2186" s="39" t="s">
        <v>296</v>
      </c>
      <c r="C2186" s="47">
        <v>5000</v>
      </c>
    </row>
    <row r="2187" spans="1:3" s="4" customFormat="1" x14ac:dyDescent="0.2">
      <c r="A2187" s="30">
        <v>412900</v>
      </c>
      <c r="B2187" s="39" t="s">
        <v>297</v>
      </c>
      <c r="C2187" s="47">
        <v>6200</v>
      </c>
    </row>
    <row r="2188" spans="1:3" s="4" customFormat="1" x14ac:dyDescent="0.2">
      <c r="A2188" s="30">
        <v>412900</v>
      </c>
      <c r="B2188" s="31" t="s">
        <v>279</v>
      </c>
      <c r="C2188" s="47">
        <v>35000</v>
      </c>
    </row>
    <row r="2189" spans="1:3" s="4" customFormat="1" ht="18.75" customHeight="1" x14ac:dyDescent="0.2">
      <c r="A2189" s="40">
        <v>510000</v>
      </c>
      <c r="B2189" s="38" t="s">
        <v>140</v>
      </c>
      <c r="C2189" s="48">
        <f>C2190+C2193</f>
        <v>176000</v>
      </c>
    </row>
    <row r="2190" spans="1:3" s="4" customFormat="1" ht="19.5" x14ac:dyDescent="0.2">
      <c r="A2190" s="40">
        <v>511000</v>
      </c>
      <c r="B2190" s="38" t="s">
        <v>141</v>
      </c>
      <c r="C2190" s="48">
        <f>SUM(C2191:C2192)</f>
        <v>16000</v>
      </c>
    </row>
    <row r="2191" spans="1:3" s="4" customFormat="1" x14ac:dyDescent="0.2">
      <c r="A2191" s="30">
        <v>511200</v>
      </c>
      <c r="B2191" s="31" t="s">
        <v>143</v>
      </c>
      <c r="C2191" s="47">
        <v>6000</v>
      </c>
    </row>
    <row r="2192" spans="1:3" s="4" customFormat="1" x14ac:dyDescent="0.2">
      <c r="A2192" s="30">
        <v>511300</v>
      </c>
      <c r="B2192" s="31" t="s">
        <v>144</v>
      </c>
      <c r="C2192" s="47">
        <v>10000</v>
      </c>
    </row>
    <row r="2193" spans="1:3" s="50" customFormat="1" ht="37.5" customHeight="1" x14ac:dyDescent="0.2">
      <c r="A2193" s="40">
        <v>516000</v>
      </c>
      <c r="B2193" s="38" t="s">
        <v>151</v>
      </c>
      <c r="C2193" s="48">
        <f t="shared" ref="C2193" si="199">C2194</f>
        <v>160000</v>
      </c>
    </row>
    <row r="2194" spans="1:3" s="4" customFormat="1" x14ac:dyDescent="0.2">
      <c r="A2194" s="30">
        <v>516100</v>
      </c>
      <c r="B2194" s="31" t="s">
        <v>151</v>
      </c>
      <c r="C2194" s="47">
        <v>160000</v>
      </c>
    </row>
    <row r="2195" spans="1:3" s="50" customFormat="1" ht="19.5" x14ac:dyDescent="0.2">
      <c r="A2195" s="40">
        <v>630000</v>
      </c>
      <c r="B2195" s="38" t="s">
        <v>176</v>
      </c>
      <c r="C2195" s="48">
        <f>C2196</f>
        <v>45000</v>
      </c>
    </row>
    <row r="2196" spans="1:3" s="50" customFormat="1" ht="19.5" x14ac:dyDescent="0.2">
      <c r="A2196" s="40">
        <v>638000</v>
      </c>
      <c r="B2196" s="38" t="s">
        <v>120</v>
      </c>
      <c r="C2196" s="48">
        <f t="shared" ref="C2196" si="200">C2197</f>
        <v>45000</v>
      </c>
    </row>
    <row r="2197" spans="1:3" s="4" customFormat="1" x14ac:dyDescent="0.2">
      <c r="A2197" s="30">
        <v>638100</v>
      </c>
      <c r="B2197" s="31" t="s">
        <v>181</v>
      </c>
      <c r="C2197" s="47">
        <v>45000</v>
      </c>
    </row>
    <row r="2198" spans="1:3" s="4" customFormat="1" x14ac:dyDescent="0.2">
      <c r="A2198" s="53"/>
      <c r="B2198" s="43" t="s">
        <v>214</v>
      </c>
      <c r="C2198" s="70">
        <f>C2171+C2189+C2195</f>
        <v>3438400</v>
      </c>
    </row>
    <row r="2199" spans="1:3" s="4" customFormat="1" x14ac:dyDescent="0.2">
      <c r="A2199" s="15"/>
      <c r="B2199" s="16"/>
      <c r="C2199" s="47"/>
    </row>
    <row r="2200" spans="1:3" s="4" customFormat="1" x14ac:dyDescent="0.2">
      <c r="A2200" s="28"/>
      <c r="B2200" s="16"/>
      <c r="C2200" s="47"/>
    </row>
    <row r="2201" spans="1:3" s="4" customFormat="1" ht="19.5" x14ac:dyDescent="0.2">
      <c r="A2201" s="30" t="s">
        <v>604</v>
      </c>
      <c r="B2201" s="38"/>
      <c r="C2201" s="47"/>
    </row>
    <row r="2202" spans="1:3" s="4" customFormat="1" ht="19.5" x14ac:dyDescent="0.2">
      <c r="A2202" s="30" t="s">
        <v>227</v>
      </c>
      <c r="B2202" s="38"/>
      <c r="C2202" s="47"/>
    </row>
    <row r="2203" spans="1:3" s="4" customFormat="1" ht="19.5" x14ac:dyDescent="0.2">
      <c r="A2203" s="30" t="s">
        <v>361</v>
      </c>
      <c r="B2203" s="38"/>
      <c r="C2203" s="47"/>
    </row>
    <row r="2204" spans="1:3" s="4" customFormat="1" ht="19.5" x14ac:dyDescent="0.2">
      <c r="A2204" s="30" t="s">
        <v>507</v>
      </c>
      <c r="B2204" s="38"/>
      <c r="C2204" s="47"/>
    </row>
    <row r="2205" spans="1:3" s="4" customFormat="1" x14ac:dyDescent="0.2">
      <c r="A2205" s="30"/>
      <c r="B2205" s="32"/>
      <c r="C2205" s="17"/>
    </row>
    <row r="2206" spans="1:3" s="4" customFormat="1" ht="18.75" customHeight="1" x14ac:dyDescent="0.2">
      <c r="A2206" s="40">
        <v>410000</v>
      </c>
      <c r="B2206" s="34" t="s">
        <v>83</v>
      </c>
      <c r="C2206" s="48">
        <f>C2207+C2212</f>
        <v>4009800</v>
      </c>
    </row>
    <row r="2207" spans="1:3" s="4" customFormat="1" ht="19.5" x14ac:dyDescent="0.2">
      <c r="A2207" s="40">
        <v>411000</v>
      </c>
      <c r="B2207" s="34" t="s">
        <v>186</v>
      </c>
      <c r="C2207" s="48">
        <f>SUM(C2208:C2211)</f>
        <v>3730200</v>
      </c>
    </row>
    <row r="2208" spans="1:3" s="4" customFormat="1" x14ac:dyDescent="0.2">
      <c r="A2208" s="30">
        <v>411100</v>
      </c>
      <c r="B2208" s="31" t="s">
        <v>84</v>
      </c>
      <c r="C2208" s="47">
        <v>3580000</v>
      </c>
    </row>
    <row r="2209" spans="1:3" s="4" customFormat="1" x14ac:dyDescent="0.2">
      <c r="A2209" s="30">
        <v>411200</v>
      </c>
      <c r="B2209" s="31" t="s">
        <v>199</v>
      </c>
      <c r="C2209" s="47">
        <v>70000</v>
      </c>
    </row>
    <row r="2210" spans="1:3" s="4" customFormat="1" ht="37.5" x14ac:dyDescent="0.2">
      <c r="A2210" s="30">
        <v>411300</v>
      </c>
      <c r="B2210" s="31" t="s">
        <v>85</v>
      </c>
      <c r="C2210" s="47">
        <v>43100</v>
      </c>
    </row>
    <row r="2211" spans="1:3" s="4" customFormat="1" x14ac:dyDescent="0.2">
      <c r="A2211" s="30">
        <v>411400</v>
      </c>
      <c r="B2211" s="31" t="s">
        <v>86</v>
      </c>
      <c r="C2211" s="47">
        <v>37100</v>
      </c>
    </row>
    <row r="2212" spans="1:3" s="4" customFormat="1" ht="18.75" customHeight="1" x14ac:dyDescent="0.2">
      <c r="A2212" s="40">
        <v>412000</v>
      </c>
      <c r="B2212" s="38" t="s">
        <v>191</v>
      </c>
      <c r="C2212" s="48">
        <f>SUM(C2213:C2221)</f>
        <v>279600</v>
      </c>
    </row>
    <row r="2213" spans="1:3" s="4" customFormat="1" x14ac:dyDescent="0.2">
      <c r="A2213" s="30">
        <v>412200</v>
      </c>
      <c r="B2213" s="31" t="s">
        <v>200</v>
      </c>
      <c r="C2213" s="47">
        <v>203000</v>
      </c>
    </row>
    <row r="2214" spans="1:3" s="4" customFormat="1" x14ac:dyDescent="0.2">
      <c r="A2214" s="30">
        <v>412300</v>
      </c>
      <c r="B2214" s="31" t="s">
        <v>88</v>
      </c>
      <c r="C2214" s="47">
        <v>11500</v>
      </c>
    </row>
    <row r="2215" spans="1:3" s="4" customFormat="1" x14ac:dyDescent="0.2">
      <c r="A2215" s="30">
        <v>412400</v>
      </c>
      <c r="B2215" s="31" t="s">
        <v>89</v>
      </c>
      <c r="C2215" s="47">
        <v>15000</v>
      </c>
    </row>
    <row r="2216" spans="1:3" s="4" customFormat="1" x14ac:dyDescent="0.2">
      <c r="A2216" s="30">
        <v>412500</v>
      </c>
      <c r="B2216" s="31" t="s">
        <v>90</v>
      </c>
      <c r="C2216" s="47">
        <v>2100</v>
      </c>
    </row>
    <row r="2217" spans="1:3" s="4" customFormat="1" x14ac:dyDescent="0.2">
      <c r="A2217" s="30">
        <v>412600</v>
      </c>
      <c r="B2217" s="31" t="s">
        <v>201</v>
      </c>
      <c r="C2217" s="47">
        <v>1000</v>
      </c>
    </row>
    <row r="2218" spans="1:3" s="4" customFormat="1" x14ac:dyDescent="0.2">
      <c r="A2218" s="30">
        <v>412700</v>
      </c>
      <c r="B2218" s="31" t="s">
        <v>188</v>
      </c>
      <c r="C2218" s="47">
        <v>20000</v>
      </c>
    </row>
    <row r="2219" spans="1:3" s="4" customFormat="1" x14ac:dyDescent="0.2">
      <c r="A2219" s="30">
        <v>412900</v>
      </c>
      <c r="B2219" s="39" t="s">
        <v>508</v>
      </c>
      <c r="C2219" s="47">
        <v>0</v>
      </c>
    </row>
    <row r="2220" spans="1:3" s="4" customFormat="1" x14ac:dyDescent="0.2">
      <c r="A2220" s="30">
        <v>412900</v>
      </c>
      <c r="B2220" s="39" t="s">
        <v>277</v>
      </c>
      <c r="C2220" s="47">
        <v>20000</v>
      </c>
    </row>
    <row r="2221" spans="1:3" s="4" customFormat="1" x14ac:dyDescent="0.2">
      <c r="A2221" s="30">
        <v>412900</v>
      </c>
      <c r="B2221" s="39" t="s">
        <v>297</v>
      </c>
      <c r="C2221" s="47">
        <v>7000</v>
      </c>
    </row>
    <row r="2222" spans="1:3" s="4" customFormat="1" ht="18.75" customHeight="1" x14ac:dyDescent="0.2">
      <c r="A2222" s="40">
        <v>510000</v>
      </c>
      <c r="B2222" s="38" t="s">
        <v>140</v>
      </c>
      <c r="C2222" s="48">
        <f>C2223+C2226</f>
        <v>215000</v>
      </c>
    </row>
    <row r="2223" spans="1:3" s="4" customFormat="1" ht="19.5" x14ac:dyDescent="0.2">
      <c r="A2223" s="40">
        <v>511000</v>
      </c>
      <c r="B2223" s="38" t="s">
        <v>141</v>
      </c>
      <c r="C2223" s="48">
        <f>SUM(C2224:C2225)</f>
        <v>45000</v>
      </c>
    </row>
    <row r="2224" spans="1:3" s="4" customFormat="1" x14ac:dyDescent="0.2">
      <c r="A2224" s="30">
        <v>511200</v>
      </c>
      <c r="B2224" s="31" t="s">
        <v>143</v>
      </c>
      <c r="C2224" s="47">
        <v>30000</v>
      </c>
    </row>
    <row r="2225" spans="1:3" s="4" customFormat="1" x14ac:dyDescent="0.2">
      <c r="A2225" s="30">
        <v>511300</v>
      </c>
      <c r="B2225" s="31" t="s">
        <v>144</v>
      </c>
      <c r="C2225" s="47">
        <v>15000</v>
      </c>
    </row>
    <row r="2226" spans="1:3" s="50" customFormat="1" ht="19.5" x14ac:dyDescent="0.2">
      <c r="A2226" s="40">
        <v>516000</v>
      </c>
      <c r="B2226" s="38" t="s">
        <v>151</v>
      </c>
      <c r="C2226" s="48">
        <f t="shared" ref="C2226" si="201">C2227</f>
        <v>170000</v>
      </c>
    </row>
    <row r="2227" spans="1:3" s="4" customFormat="1" x14ac:dyDescent="0.2">
      <c r="A2227" s="30">
        <v>516100</v>
      </c>
      <c r="B2227" s="31" t="s">
        <v>151</v>
      </c>
      <c r="C2227" s="47">
        <v>170000</v>
      </c>
    </row>
    <row r="2228" spans="1:3" s="50" customFormat="1" ht="39" x14ac:dyDescent="0.2">
      <c r="A2228" s="40">
        <v>580000</v>
      </c>
      <c r="B2228" s="38" t="s">
        <v>153</v>
      </c>
      <c r="C2228" s="48">
        <f t="shared" ref="C2228:C2229" si="202">C2229</f>
        <v>55000</v>
      </c>
    </row>
    <row r="2229" spans="1:3" s="50" customFormat="1" ht="19.5" x14ac:dyDescent="0.2">
      <c r="A2229" s="40">
        <v>581000</v>
      </c>
      <c r="B2229" s="38" t="s">
        <v>154</v>
      </c>
      <c r="C2229" s="48">
        <f t="shared" si="202"/>
        <v>55000</v>
      </c>
    </row>
    <row r="2230" spans="1:3" s="4" customFormat="1" x14ac:dyDescent="0.2">
      <c r="A2230" s="30">
        <v>581200</v>
      </c>
      <c r="B2230" s="31" t="s">
        <v>155</v>
      </c>
      <c r="C2230" s="47">
        <v>55000</v>
      </c>
    </row>
    <row r="2231" spans="1:3" s="50" customFormat="1" ht="19.5" x14ac:dyDescent="0.2">
      <c r="A2231" s="40">
        <v>630000</v>
      </c>
      <c r="B2231" s="38" t="s">
        <v>176</v>
      </c>
      <c r="C2231" s="48">
        <f>C2232</f>
        <v>40000</v>
      </c>
    </row>
    <row r="2232" spans="1:3" s="50" customFormat="1" ht="19.5" x14ac:dyDescent="0.2">
      <c r="A2232" s="40">
        <v>638000</v>
      </c>
      <c r="B2232" s="38" t="s">
        <v>120</v>
      </c>
      <c r="C2232" s="48">
        <f t="shared" ref="C2232" si="203">C2233</f>
        <v>40000</v>
      </c>
    </row>
    <row r="2233" spans="1:3" s="4" customFormat="1" x14ac:dyDescent="0.2">
      <c r="A2233" s="30">
        <v>638100</v>
      </c>
      <c r="B2233" s="31" t="s">
        <v>181</v>
      </c>
      <c r="C2233" s="47">
        <v>40000</v>
      </c>
    </row>
    <row r="2234" spans="1:3" s="4" customFormat="1" x14ac:dyDescent="0.2">
      <c r="A2234" s="53"/>
      <c r="B2234" s="43" t="s">
        <v>214</v>
      </c>
      <c r="C2234" s="70">
        <f>C2206+C2222+C2231+C2228</f>
        <v>4319800</v>
      </c>
    </row>
    <row r="2235" spans="1:3" s="4" customFormat="1" x14ac:dyDescent="0.2">
      <c r="A2235" s="15"/>
      <c r="B2235" s="16"/>
      <c r="C2235" s="17"/>
    </row>
    <row r="2236" spans="1:3" s="4" customFormat="1" x14ac:dyDescent="0.2">
      <c r="A2236" s="28"/>
      <c r="B2236" s="16"/>
      <c r="C2236" s="47"/>
    </row>
    <row r="2237" spans="1:3" s="4" customFormat="1" ht="19.5" x14ac:dyDescent="0.2">
      <c r="A2237" s="30" t="s">
        <v>605</v>
      </c>
      <c r="B2237" s="38"/>
      <c r="C2237" s="47"/>
    </row>
    <row r="2238" spans="1:3" s="4" customFormat="1" ht="19.5" x14ac:dyDescent="0.2">
      <c r="A2238" s="30" t="s">
        <v>227</v>
      </c>
      <c r="B2238" s="38"/>
      <c r="C2238" s="47"/>
    </row>
    <row r="2239" spans="1:3" s="4" customFormat="1" ht="19.5" x14ac:dyDescent="0.2">
      <c r="A2239" s="30" t="s">
        <v>362</v>
      </c>
      <c r="B2239" s="38"/>
      <c r="C2239" s="47"/>
    </row>
    <row r="2240" spans="1:3" s="4" customFormat="1" ht="19.5" x14ac:dyDescent="0.2">
      <c r="A2240" s="30" t="s">
        <v>507</v>
      </c>
      <c r="B2240" s="38"/>
      <c r="C2240" s="47"/>
    </row>
    <row r="2241" spans="1:3" s="4" customFormat="1" x14ac:dyDescent="0.2">
      <c r="A2241" s="30"/>
      <c r="B2241" s="32"/>
      <c r="C2241" s="17"/>
    </row>
    <row r="2242" spans="1:3" s="4" customFormat="1" ht="18.75" customHeight="1" x14ac:dyDescent="0.2">
      <c r="A2242" s="40">
        <v>410000</v>
      </c>
      <c r="B2242" s="34" t="s">
        <v>83</v>
      </c>
      <c r="C2242" s="48">
        <f>C2243+C2248+C2259</f>
        <v>1854000</v>
      </c>
    </row>
    <row r="2243" spans="1:3" s="4" customFormat="1" ht="19.5" x14ac:dyDescent="0.2">
      <c r="A2243" s="40">
        <v>411000</v>
      </c>
      <c r="B2243" s="34" t="s">
        <v>186</v>
      </c>
      <c r="C2243" s="48">
        <f>SUM(C2244:C2247)</f>
        <v>1717000</v>
      </c>
    </row>
    <row r="2244" spans="1:3" s="4" customFormat="1" x14ac:dyDescent="0.2">
      <c r="A2244" s="30">
        <v>411100</v>
      </c>
      <c r="B2244" s="31" t="s">
        <v>84</v>
      </c>
      <c r="C2244" s="47">
        <v>1650000</v>
      </c>
    </row>
    <row r="2245" spans="1:3" s="4" customFormat="1" x14ac:dyDescent="0.2">
      <c r="A2245" s="30">
        <v>411200</v>
      </c>
      <c r="B2245" s="31" t="s">
        <v>199</v>
      </c>
      <c r="C2245" s="47">
        <v>32000</v>
      </c>
    </row>
    <row r="2246" spans="1:3" s="4" customFormat="1" ht="37.5" x14ac:dyDescent="0.2">
      <c r="A2246" s="30">
        <v>411300</v>
      </c>
      <c r="B2246" s="31" t="s">
        <v>85</v>
      </c>
      <c r="C2246" s="47">
        <v>10000</v>
      </c>
    </row>
    <row r="2247" spans="1:3" s="4" customFormat="1" x14ac:dyDescent="0.2">
      <c r="A2247" s="30">
        <v>411400</v>
      </c>
      <c r="B2247" s="31" t="s">
        <v>86</v>
      </c>
      <c r="C2247" s="47">
        <v>25000</v>
      </c>
    </row>
    <row r="2248" spans="1:3" s="4" customFormat="1" ht="18.75" customHeight="1" x14ac:dyDescent="0.2">
      <c r="A2248" s="40">
        <v>412000</v>
      </c>
      <c r="B2248" s="38" t="s">
        <v>191</v>
      </c>
      <c r="C2248" s="48">
        <f>SUM(C2249:C2258)</f>
        <v>121200</v>
      </c>
    </row>
    <row r="2249" spans="1:3" s="4" customFormat="1" x14ac:dyDescent="0.2">
      <c r="A2249" s="30">
        <v>412200</v>
      </c>
      <c r="B2249" s="31" t="s">
        <v>200</v>
      </c>
      <c r="C2249" s="47">
        <v>79000</v>
      </c>
    </row>
    <row r="2250" spans="1:3" s="4" customFormat="1" x14ac:dyDescent="0.2">
      <c r="A2250" s="30">
        <v>412300</v>
      </c>
      <c r="B2250" s="31" t="s">
        <v>88</v>
      </c>
      <c r="C2250" s="47">
        <v>6600</v>
      </c>
    </row>
    <row r="2251" spans="1:3" s="4" customFormat="1" x14ac:dyDescent="0.2">
      <c r="A2251" s="30">
        <v>412400</v>
      </c>
      <c r="B2251" s="31" t="s">
        <v>89</v>
      </c>
      <c r="C2251" s="47">
        <v>4000</v>
      </c>
    </row>
    <row r="2252" spans="1:3" s="4" customFormat="1" x14ac:dyDescent="0.2">
      <c r="A2252" s="30">
        <v>412500</v>
      </c>
      <c r="B2252" s="31" t="s">
        <v>90</v>
      </c>
      <c r="C2252" s="47">
        <v>3000</v>
      </c>
    </row>
    <row r="2253" spans="1:3" s="4" customFormat="1" x14ac:dyDescent="0.2">
      <c r="A2253" s="30">
        <v>412600</v>
      </c>
      <c r="B2253" s="31" t="s">
        <v>201</v>
      </c>
      <c r="C2253" s="47">
        <v>5100</v>
      </c>
    </row>
    <row r="2254" spans="1:3" s="4" customFormat="1" x14ac:dyDescent="0.2">
      <c r="A2254" s="30">
        <v>412700</v>
      </c>
      <c r="B2254" s="31" t="s">
        <v>188</v>
      </c>
      <c r="C2254" s="47">
        <v>15000</v>
      </c>
    </row>
    <row r="2255" spans="1:3" s="4" customFormat="1" x14ac:dyDescent="0.2">
      <c r="A2255" s="30">
        <v>412900</v>
      </c>
      <c r="B2255" s="39" t="s">
        <v>508</v>
      </c>
      <c r="C2255" s="47">
        <v>0</v>
      </c>
    </row>
    <row r="2256" spans="1:3" s="4" customFormat="1" x14ac:dyDescent="0.2">
      <c r="A2256" s="30">
        <v>412900</v>
      </c>
      <c r="B2256" s="39" t="s">
        <v>277</v>
      </c>
      <c r="C2256" s="47">
        <v>5000</v>
      </c>
    </row>
    <row r="2257" spans="1:3" s="4" customFormat="1" x14ac:dyDescent="0.2">
      <c r="A2257" s="30">
        <v>412900</v>
      </c>
      <c r="B2257" s="39" t="s">
        <v>296</v>
      </c>
      <c r="C2257" s="47">
        <v>500</v>
      </c>
    </row>
    <row r="2258" spans="1:3" s="4" customFormat="1" x14ac:dyDescent="0.2">
      <c r="A2258" s="30">
        <v>412900</v>
      </c>
      <c r="B2258" s="39" t="s">
        <v>297</v>
      </c>
      <c r="C2258" s="47">
        <v>3000</v>
      </c>
    </row>
    <row r="2259" spans="1:3" s="50" customFormat="1" ht="39" x14ac:dyDescent="0.2">
      <c r="A2259" s="40">
        <v>418000</v>
      </c>
      <c r="B2259" s="38" t="s">
        <v>195</v>
      </c>
      <c r="C2259" s="48">
        <f t="shared" ref="C2259" si="204">C2260+C2261</f>
        <v>15800</v>
      </c>
    </row>
    <row r="2260" spans="1:3" s="4" customFormat="1" x14ac:dyDescent="0.2">
      <c r="A2260" s="30">
        <v>418200</v>
      </c>
      <c r="B2260" s="31" t="s">
        <v>134</v>
      </c>
      <c r="C2260" s="47">
        <v>8800</v>
      </c>
    </row>
    <row r="2261" spans="1:3" s="4" customFormat="1" x14ac:dyDescent="0.2">
      <c r="A2261" s="30">
        <v>418400</v>
      </c>
      <c r="B2261" s="31" t="s">
        <v>135</v>
      </c>
      <c r="C2261" s="47">
        <v>7000</v>
      </c>
    </row>
    <row r="2262" spans="1:3" s="4" customFormat="1" ht="18.75" customHeight="1" x14ac:dyDescent="0.2">
      <c r="A2262" s="40">
        <v>510000</v>
      </c>
      <c r="B2262" s="38" t="s">
        <v>140</v>
      </c>
      <c r="C2262" s="48">
        <f>C2263+C2266</f>
        <v>120000</v>
      </c>
    </row>
    <row r="2263" spans="1:3" s="4" customFormat="1" ht="19.5" x14ac:dyDescent="0.2">
      <c r="A2263" s="40">
        <v>511000</v>
      </c>
      <c r="B2263" s="38" t="s">
        <v>141</v>
      </c>
      <c r="C2263" s="48">
        <f>SUM(C2264:C2265)</f>
        <v>20000</v>
      </c>
    </row>
    <row r="2264" spans="1:3" s="4" customFormat="1" x14ac:dyDescent="0.2">
      <c r="A2264" s="30">
        <v>511200</v>
      </c>
      <c r="B2264" s="31" t="s">
        <v>143</v>
      </c>
      <c r="C2264" s="47">
        <v>10000</v>
      </c>
    </row>
    <row r="2265" spans="1:3" s="4" customFormat="1" x14ac:dyDescent="0.2">
      <c r="A2265" s="30">
        <v>511300</v>
      </c>
      <c r="B2265" s="31" t="s">
        <v>144</v>
      </c>
      <c r="C2265" s="47">
        <v>10000</v>
      </c>
    </row>
    <row r="2266" spans="1:3" s="50" customFormat="1" ht="19.5" x14ac:dyDescent="0.2">
      <c r="A2266" s="40">
        <v>516000</v>
      </c>
      <c r="B2266" s="38" t="s">
        <v>151</v>
      </c>
      <c r="C2266" s="48">
        <f t="shared" ref="C2266" si="205">C2267</f>
        <v>100000</v>
      </c>
    </row>
    <row r="2267" spans="1:3" s="4" customFormat="1" x14ac:dyDescent="0.2">
      <c r="A2267" s="30">
        <v>516100</v>
      </c>
      <c r="B2267" s="31" t="s">
        <v>151</v>
      </c>
      <c r="C2267" s="47">
        <v>100000</v>
      </c>
    </row>
    <row r="2268" spans="1:3" s="50" customFormat="1" ht="39" x14ac:dyDescent="0.2">
      <c r="A2268" s="40">
        <v>580000</v>
      </c>
      <c r="B2268" s="38" t="s">
        <v>153</v>
      </c>
      <c r="C2268" s="48">
        <f t="shared" ref="C2268:C2269" si="206">C2269</f>
        <v>15000</v>
      </c>
    </row>
    <row r="2269" spans="1:3" s="50" customFormat="1" ht="19.5" x14ac:dyDescent="0.2">
      <c r="A2269" s="40">
        <v>581000</v>
      </c>
      <c r="B2269" s="38" t="s">
        <v>154</v>
      </c>
      <c r="C2269" s="48">
        <f t="shared" si="206"/>
        <v>15000</v>
      </c>
    </row>
    <row r="2270" spans="1:3" s="4" customFormat="1" x14ac:dyDescent="0.2">
      <c r="A2270" s="30">
        <v>581200</v>
      </c>
      <c r="B2270" s="31" t="s">
        <v>155</v>
      </c>
      <c r="C2270" s="47">
        <v>15000</v>
      </c>
    </row>
    <row r="2271" spans="1:3" s="50" customFormat="1" ht="19.5" x14ac:dyDescent="0.2">
      <c r="A2271" s="40">
        <v>630000</v>
      </c>
      <c r="B2271" s="38" t="s">
        <v>176</v>
      </c>
      <c r="C2271" s="48">
        <f>C2272</f>
        <v>9000</v>
      </c>
    </row>
    <row r="2272" spans="1:3" s="50" customFormat="1" ht="19.5" x14ac:dyDescent="0.2">
      <c r="A2272" s="40">
        <v>638000</v>
      </c>
      <c r="B2272" s="38" t="s">
        <v>120</v>
      </c>
      <c r="C2272" s="48">
        <f t="shared" ref="C2272" si="207">C2273</f>
        <v>9000</v>
      </c>
    </row>
    <row r="2273" spans="1:3" s="4" customFormat="1" x14ac:dyDescent="0.2">
      <c r="A2273" s="30">
        <v>638100</v>
      </c>
      <c r="B2273" s="31" t="s">
        <v>181</v>
      </c>
      <c r="C2273" s="47">
        <v>9000</v>
      </c>
    </row>
    <row r="2274" spans="1:3" s="4" customFormat="1" x14ac:dyDescent="0.2">
      <c r="A2274" s="53"/>
      <c r="B2274" s="43" t="s">
        <v>214</v>
      </c>
      <c r="C2274" s="70">
        <f>C2242+C2262+C2268+C2271</f>
        <v>1998000</v>
      </c>
    </row>
    <row r="2275" spans="1:3" s="4" customFormat="1" x14ac:dyDescent="0.2">
      <c r="A2275" s="15"/>
      <c r="B2275" s="16"/>
      <c r="C2275" s="17"/>
    </row>
    <row r="2276" spans="1:3" s="4" customFormat="1" x14ac:dyDescent="0.2">
      <c r="A2276" s="28"/>
      <c r="B2276" s="16"/>
      <c r="C2276" s="47"/>
    </row>
    <row r="2277" spans="1:3" s="4" customFormat="1" ht="19.5" x14ac:dyDescent="0.2">
      <c r="A2277" s="30" t="s">
        <v>606</v>
      </c>
      <c r="B2277" s="38"/>
      <c r="C2277" s="47"/>
    </row>
    <row r="2278" spans="1:3" s="4" customFormat="1" ht="19.5" x14ac:dyDescent="0.2">
      <c r="A2278" s="30" t="s">
        <v>227</v>
      </c>
      <c r="B2278" s="38"/>
      <c r="C2278" s="47"/>
    </row>
    <row r="2279" spans="1:3" s="4" customFormat="1" ht="19.5" x14ac:dyDescent="0.2">
      <c r="A2279" s="30" t="s">
        <v>363</v>
      </c>
      <c r="B2279" s="38"/>
      <c r="C2279" s="47"/>
    </row>
    <row r="2280" spans="1:3" s="4" customFormat="1" ht="19.5" x14ac:dyDescent="0.2">
      <c r="A2280" s="30" t="s">
        <v>507</v>
      </c>
      <c r="B2280" s="38"/>
      <c r="C2280" s="47"/>
    </row>
    <row r="2281" spans="1:3" s="4" customFormat="1" x14ac:dyDescent="0.2">
      <c r="A2281" s="30"/>
      <c r="B2281" s="32"/>
      <c r="C2281" s="17"/>
    </row>
    <row r="2282" spans="1:3" s="4" customFormat="1" ht="18.75" customHeight="1" x14ac:dyDescent="0.2">
      <c r="A2282" s="40">
        <v>410000</v>
      </c>
      <c r="B2282" s="34" t="s">
        <v>83</v>
      </c>
      <c r="C2282" s="48">
        <f>C2283+C2288</f>
        <v>8155400</v>
      </c>
    </row>
    <row r="2283" spans="1:3" s="4" customFormat="1" ht="19.5" x14ac:dyDescent="0.2">
      <c r="A2283" s="40">
        <v>411000</v>
      </c>
      <c r="B2283" s="34" t="s">
        <v>186</v>
      </c>
      <c r="C2283" s="48">
        <f>SUM(C2284:C2287)</f>
        <v>7020200</v>
      </c>
    </row>
    <row r="2284" spans="1:3" s="4" customFormat="1" x14ac:dyDescent="0.2">
      <c r="A2284" s="30">
        <v>411100</v>
      </c>
      <c r="B2284" s="31" t="s">
        <v>84</v>
      </c>
      <c r="C2284" s="47">
        <v>6410000</v>
      </c>
    </row>
    <row r="2285" spans="1:3" s="4" customFormat="1" x14ac:dyDescent="0.2">
      <c r="A2285" s="30">
        <v>411200</v>
      </c>
      <c r="B2285" s="31" t="s">
        <v>199</v>
      </c>
      <c r="C2285" s="47">
        <v>361500</v>
      </c>
    </row>
    <row r="2286" spans="1:3" s="4" customFormat="1" ht="37.5" x14ac:dyDescent="0.2">
      <c r="A2286" s="30">
        <v>411300</v>
      </c>
      <c r="B2286" s="31" t="s">
        <v>85</v>
      </c>
      <c r="C2286" s="47">
        <v>200000</v>
      </c>
    </row>
    <row r="2287" spans="1:3" s="4" customFormat="1" x14ac:dyDescent="0.2">
      <c r="A2287" s="30">
        <v>411400</v>
      </c>
      <c r="B2287" s="31" t="s">
        <v>86</v>
      </c>
      <c r="C2287" s="47">
        <v>48700</v>
      </c>
    </row>
    <row r="2288" spans="1:3" s="4" customFormat="1" ht="18.75" customHeight="1" x14ac:dyDescent="0.2">
      <c r="A2288" s="40">
        <v>412000</v>
      </c>
      <c r="B2288" s="38" t="s">
        <v>191</v>
      </c>
      <c r="C2288" s="48">
        <f>SUM(C2289:C2297)</f>
        <v>1135200</v>
      </c>
    </row>
    <row r="2289" spans="1:3" s="4" customFormat="1" x14ac:dyDescent="0.2">
      <c r="A2289" s="30">
        <v>412200</v>
      </c>
      <c r="B2289" s="31" t="s">
        <v>200</v>
      </c>
      <c r="C2289" s="47">
        <v>683700</v>
      </c>
    </row>
    <row r="2290" spans="1:3" s="4" customFormat="1" x14ac:dyDescent="0.2">
      <c r="A2290" s="30">
        <v>412300</v>
      </c>
      <c r="B2290" s="31" t="s">
        <v>88</v>
      </c>
      <c r="C2290" s="47">
        <v>85000</v>
      </c>
    </row>
    <row r="2291" spans="1:3" s="4" customFormat="1" x14ac:dyDescent="0.2">
      <c r="A2291" s="30">
        <v>412500</v>
      </c>
      <c r="B2291" s="31" t="s">
        <v>90</v>
      </c>
      <c r="C2291" s="47">
        <v>12500</v>
      </c>
    </row>
    <row r="2292" spans="1:3" s="4" customFormat="1" x14ac:dyDescent="0.2">
      <c r="A2292" s="30">
        <v>412600</v>
      </c>
      <c r="B2292" s="31" t="s">
        <v>201</v>
      </c>
      <c r="C2292" s="47">
        <v>4700</v>
      </c>
    </row>
    <row r="2293" spans="1:3" s="4" customFormat="1" x14ac:dyDescent="0.2">
      <c r="A2293" s="30">
        <v>412700</v>
      </c>
      <c r="B2293" s="31" t="s">
        <v>188</v>
      </c>
      <c r="C2293" s="47">
        <v>330000</v>
      </c>
    </row>
    <row r="2294" spans="1:3" s="4" customFormat="1" x14ac:dyDescent="0.2">
      <c r="A2294" s="30">
        <v>412900</v>
      </c>
      <c r="B2294" s="39" t="s">
        <v>277</v>
      </c>
      <c r="C2294" s="47">
        <v>2000</v>
      </c>
    </row>
    <row r="2295" spans="1:3" s="4" customFormat="1" x14ac:dyDescent="0.2">
      <c r="A2295" s="30">
        <v>412900</v>
      </c>
      <c r="B2295" s="39" t="s">
        <v>295</v>
      </c>
      <c r="C2295" s="47">
        <v>1500</v>
      </c>
    </row>
    <row r="2296" spans="1:3" s="4" customFormat="1" x14ac:dyDescent="0.2">
      <c r="A2296" s="30">
        <v>412900</v>
      </c>
      <c r="B2296" s="39" t="s">
        <v>296</v>
      </c>
      <c r="C2296" s="47">
        <v>2000</v>
      </c>
    </row>
    <row r="2297" spans="1:3" s="4" customFormat="1" x14ac:dyDescent="0.2">
      <c r="A2297" s="30">
        <v>412900</v>
      </c>
      <c r="B2297" s="39" t="s">
        <v>297</v>
      </c>
      <c r="C2297" s="47">
        <v>13800</v>
      </c>
    </row>
    <row r="2298" spans="1:3" s="50" customFormat="1" ht="18.75" customHeight="1" x14ac:dyDescent="0.2">
      <c r="A2298" s="40">
        <v>510000</v>
      </c>
      <c r="B2298" s="38" t="s">
        <v>140</v>
      </c>
      <c r="C2298" s="48">
        <f>C2299</f>
        <v>10000</v>
      </c>
    </row>
    <row r="2299" spans="1:3" s="50" customFormat="1" ht="19.5" x14ac:dyDescent="0.2">
      <c r="A2299" s="40">
        <v>511000</v>
      </c>
      <c r="B2299" s="38" t="s">
        <v>141</v>
      </c>
      <c r="C2299" s="48">
        <f>SUM(C2300:C2300)</f>
        <v>10000</v>
      </c>
    </row>
    <row r="2300" spans="1:3" s="4" customFormat="1" x14ac:dyDescent="0.2">
      <c r="A2300" s="30">
        <v>511300</v>
      </c>
      <c r="B2300" s="31" t="s">
        <v>144</v>
      </c>
      <c r="C2300" s="47">
        <v>10000</v>
      </c>
    </row>
    <row r="2301" spans="1:3" s="50" customFormat="1" ht="19.5" x14ac:dyDescent="0.2">
      <c r="A2301" s="40">
        <v>630000</v>
      </c>
      <c r="B2301" s="38" t="s">
        <v>176</v>
      </c>
      <c r="C2301" s="48">
        <f>C2302</f>
        <v>170000</v>
      </c>
    </row>
    <row r="2302" spans="1:3" s="50" customFormat="1" ht="19.5" x14ac:dyDescent="0.2">
      <c r="A2302" s="40">
        <v>638000</v>
      </c>
      <c r="B2302" s="38" t="s">
        <v>120</v>
      </c>
      <c r="C2302" s="48">
        <f t="shared" ref="C2302" si="208">C2303</f>
        <v>170000</v>
      </c>
    </row>
    <row r="2303" spans="1:3" s="4" customFormat="1" x14ac:dyDescent="0.2">
      <c r="A2303" s="30">
        <v>638100</v>
      </c>
      <c r="B2303" s="31" t="s">
        <v>181</v>
      </c>
      <c r="C2303" s="47">
        <v>170000</v>
      </c>
    </row>
    <row r="2304" spans="1:3" s="4" customFormat="1" x14ac:dyDescent="0.2">
      <c r="A2304" s="53"/>
      <c r="B2304" s="43" t="s">
        <v>214</v>
      </c>
      <c r="C2304" s="70">
        <f>C2282+C2298+C2301</f>
        <v>8335400</v>
      </c>
    </row>
    <row r="2305" spans="1:3" s="4" customFormat="1" x14ac:dyDescent="0.2">
      <c r="A2305" s="15"/>
      <c r="B2305" s="16"/>
      <c r="C2305" s="17"/>
    </row>
    <row r="2306" spans="1:3" s="4" customFormat="1" x14ac:dyDescent="0.2">
      <c r="A2306" s="28"/>
      <c r="B2306" s="16"/>
      <c r="C2306" s="47"/>
    </row>
    <row r="2307" spans="1:3" s="4" customFormat="1" ht="19.5" x14ac:dyDescent="0.2">
      <c r="A2307" s="30" t="s">
        <v>607</v>
      </c>
      <c r="B2307" s="38"/>
      <c r="C2307" s="47"/>
    </row>
    <row r="2308" spans="1:3" s="4" customFormat="1" ht="19.5" x14ac:dyDescent="0.2">
      <c r="A2308" s="30" t="s">
        <v>227</v>
      </c>
      <c r="B2308" s="38"/>
      <c r="C2308" s="47"/>
    </row>
    <row r="2309" spans="1:3" s="4" customFormat="1" ht="19.5" x14ac:dyDescent="0.2">
      <c r="A2309" s="30" t="s">
        <v>364</v>
      </c>
      <c r="B2309" s="38"/>
      <c r="C2309" s="47"/>
    </row>
    <row r="2310" spans="1:3" s="4" customFormat="1" ht="19.5" x14ac:dyDescent="0.2">
      <c r="A2310" s="30" t="s">
        <v>507</v>
      </c>
      <c r="B2310" s="38"/>
      <c r="C2310" s="47"/>
    </row>
    <row r="2311" spans="1:3" s="4" customFormat="1" x14ac:dyDescent="0.2">
      <c r="A2311" s="30"/>
      <c r="B2311" s="32"/>
      <c r="C2311" s="17"/>
    </row>
    <row r="2312" spans="1:3" s="4" customFormat="1" ht="18.75" customHeight="1" x14ac:dyDescent="0.2">
      <c r="A2312" s="40">
        <v>410000</v>
      </c>
      <c r="B2312" s="34" t="s">
        <v>83</v>
      </c>
      <c r="C2312" s="48">
        <f>C2313+C2318</f>
        <v>988000</v>
      </c>
    </row>
    <row r="2313" spans="1:3" s="4" customFormat="1" ht="19.5" x14ac:dyDescent="0.2">
      <c r="A2313" s="40">
        <v>411000</v>
      </c>
      <c r="B2313" s="34" t="s">
        <v>186</v>
      </c>
      <c r="C2313" s="48">
        <f>SUM(C2314:C2317)</f>
        <v>842700</v>
      </c>
    </row>
    <row r="2314" spans="1:3" s="4" customFormat="1" x14ac:dyDescent="0.2">
      <c r="A2314" s="30">
        <v>411100</v>
      </c>
      <c r="B2314" s="31" t="s">
        <v>84</v>
      </c>
      <c r="C2314" s="47">
        <v>780000</v>
      </c>
    </row>
    <row r="2315" spans="1:3" s="4" customFormat="1" x14ac:dyDescent="0.2">
      <c r="A2315" s="30">
        <v>411200</v>
      </c>
      <c r="B2315" s="31" t="s">
        <v>199</v>
      </c>
      <c r="C2315" s="47">
        <v>42000</v>
      </c>
    </row>
    <row r="2316" spans="1:3" s="4" customFormat="1" ht="37.5" x14ac:dyDescent="0.2">
      <c r="A2316" s="30">
        <v>411300</v>
      </c>
      <c r="B2316" s="31" t="s">
        <v>85</v>
      </c>
      <c r="C2316" s="47">
        <v>11700</v>
      </c>
    </row>
    <row r="2317" spans="1:3" s="4" customFormat="1" x14ac:dyDescent="0.2">
      <c r="A2317" s="30">
        <v>411400</v>
      </c>
      <c r="B2317" s="31" t="s">
        <v>86</v>
      </c>
      <c r="C2317" s="47">
        <v>9000</v>
      </c>
    </row>
    <row r="2318" spans="1:3" s="4" customFormat="1" ht="18.75" customHeight="1" x14ac:dyDescent="0.2">
      <c r="A2318" s="40">
        <v>412000</v>
      </c>
      <c r="B2318" s="38" t="s">
        <v>191</v>
      </c>
      <c r="C2318" s="48">
        <f>SUM(C2319:C2326)</f>
        <v>145300</v>
      </c>
    </row>
    <row r="2319" spans="1:3" s="4" customFormat="1" x14ac:dyDescent="0.2">
      <c r="A2319" s="30">
        <v>412200</v>
      </c>
      <c r="B2319" s="31" t="s">
        <v>200</v>
      </c>
      <c r="C2319" s="47">
        <v>95000</v>
      </c>
    </row>
    <row r="2320" spans="1:3" s="4" customFormat="1" x14ac:dyDescent="0.2">
      <c r="A2320" s="30">
        <v>412300</v>
      </c>
      <c r="B2320" s="31" t="s">
        <v>88</v>
      </c>
      <c r="C2320" s="47">
        <v>11500</v>
      </c>
    </row>
    <row r="2321" spans="1:3" s="4" customFormat="1" x14ac:dyDescent="0.2">
      <c r="A2321" s="30">
        <v>412500</v>
      </c>
      <c r="B2321" s="31" t="s">
        <v>90</v>
      </c>
      <c r="C2321" s="47">
        <v>700</v>
      </c>
    </row>
    <row r="2322" spans="1:3" s="4" customFormat="1" x14ac:dyDescent="0.2">
      <c r="A2322" s="30">
        <v>412600</v>
      </c>
      <c r="B2322" s="31" t="s">
        <v>201</v>
      </c>
      <c r="C2322" s="47">
        <v>1000</v>
      </c>
    </row>
    <row r="2323" spans="1:3" s="4" customFormat="1" x14ac:dyDescent="0.2">
      <c r="A2323" s="30">
        <v>412700</v>
      </c>
      <c r="B2323" s="31" t="s">
        <v>188</v>
      </c>
      <c r="C2323" s="47">
        <v>35000</v>
      </c>
    </row>
    <row r="2324" spans="1:3" s="4" customFormat="1" x14ac:dyDescent="0.2">
      <c r="A2324" s="30">
        <v>412900</v>
      </c>
      <c r="B2324" s="31" t="s">
        <v>508</v>
      </c>
      <c r="C2324" s="47">
        <v>0</v>
      </c>
    </row>
    <row r="2325" spans="1:3" s="4" customFormat="1" x14ac:dyDescent="0.2">
      <c r="A2325" s="30">
        <v>412900</v>
      </c>
      <c r="B2325" s="39" t="s">
        <v>296</v>
      </c>
      <c r="C2325" s="47">
        <v>600</v>
      </c>
    </row>
    <row r="2326" spans="1:3" s="4" customFormat="1" x14ac:dyDescent="0.2">
      <c r="A2326" s="30">
        <v>412900</v>
      </c>
      <c r="B2326" s="39" t="s">
        <v>297</v>
      </c>
      <c r="C2326" s="47">
        <v>1500</v>
      </c>
    </row>
    <row r="2327" spans="1:3" s="50" customFormat="1" ht="18.75" customHeight="1" x14ac:dyDescent="0.2">
      <c r="A2327" s="40">
        <v>510000</v>
      </c>
      <c r="B2327" s="38" t="s">
        <v>140</v>
      </c>
      <c r="C2327" s="48">
        <f t="shared" ref="C2327:C2328" si="209">C2328</f>
        <v>4000</v>
      </c>
    </row>
    <row r="2328" spans="1:3" s="50" customFormat="1" ht="19.5" x14ac:dyDescent="0.2">
      <c r="A2328" s="40">
        <v>511000</v>
      </c>
      <c r="B2328" s="38" t="s">
        <v>141</v>
      </c>
      <c r="C2328" s="48">
        <f t="shared" si="209"/>
        <v>4000</v>
      </c>
    </row>
    <row r="2329" spans="1:3" s="4" customFormat="1" x14ac:dyDescent="0.2">
      <c r="A2329" s="30">
        <v>511300</v>
      </c>
      <c r="B2329" s="31" t="s">
        <v>144</v>
      </c>
      <c r="C2329" s="47">
        <v>4000</v>
      </c>
    </row>
    <row r="2330" spans="1:3" s="4" customFormat="1" x14ac:dyDescent="0.2">
      <c r="A2330" s="53"/>
      <c r="B2330" s="43" t="s">
        <v>214</v>
      </c>
      <c r="C2330" s="70">
        <f>C2312+C2327</f>
        <v>992000</v>
      </c>
    </row>
    <row r="2331" spans="1:3" s="4" customFormat="1" x14ac:dyDescent="0.2">
      <c r="A2331" s="15"/>
      <c r="B2331" s="16"/>
      <c r="C2331" s="47"/>
    </row>
    <row r="2332" spans="1:3" s="4" customFormat="1" x14ac:dyDescent="0.2">
      <c r="A2332" s="28"/>
      <c r="B2332" s="16"/>
      <c r="C2332" s="47"/>
    </row>
    <row r="2333" spans="1:3" s="4" customFormat="1" ht="19.5" x14ac:dyDescent="0.2">
      <c r="A2333" s="30" t="s">
        <v>608</v>
      </c>
      <c r="B2333" s="38"/>
      <c r="C2333" s="47"/>
    </row>
    <row r="2334" spans="1:3" s="4" customFormat="1" ht="19.5" x14ac:dyDescent="0.2">
      <c r="A2334" s="30" t="s">
        <v>227</v>
      </c>
      <c r="B2334" s="38"/>
      <c r="C2334" s="47"/>
    </row>
    <row r="2335" spans="1:3" s="4" customFormat="1" ht="19.5" x14ac:dyDescent="0.2">
      <c r="A2335" s="30" t="s">
        <v>365</v>
      </c>
      <c r="B2335" s="38"/>
      <c r="C2335" s="47"/>
    </row>
    <row r="2336" spans="1:3" s="4" customFormat="1" ht="19.5" x14ac:dyDescent="0.2">
      <c r="A2336" s="30" t="s">
        <v>507</v>
      </c>
      <c r="B2336" s="38"/>
      <c r="C2336" s="47"/>
    </row>
    <row r="2337" spans="1:3" s="4" customFormat="1" x14ac:dyDescent="0.2">
      <c r="A2337" s="30"/>
      <c r="B2337" s="32"/>
      <c r="C2337" s="17"/>
    </row>
    <row r="2338" spans="1:3" s="4" customFormat="1" ht="18.75" customHeight="1" x14ac:dyDescent="0.2">
      <c r="A2338" s="40">
        <v>410000</v>
      </c>
      <c r="B2338" s="34" t="s">
        <v>83</v>
      </c>
      <c r="C2338" s="48">
        <f>C2339+C2344</f>
        <v>1019400</v>
      </c>
    </row>
    <row r="2339" spans="1:3" s="4" customFormat="1" ht="19.5" x14ac:dyDescent="0.2">
      <c r="A2339" s="40">
        <v>411000</v>
      </c>
      <c r="B2339" s="34" t="s">
        <v>186</v>
      </c>
      <c r="C2339" s="48">
        <f>SUM(C2340:C2343)</f>
        <v>842400</v>
      </c>
    </row>
    <row r="2340" spans="1:3" s="4" customFormat="1" x14ac:dyDescent="0.2">
      <c r="A2340" s="30">
        <v>411100</v>
      </c>
      <c r="B2340" s="31" t="s">
        <v>84</v>
      </c>
      <c r="C2340" s="47">
        <v>760000</v>
      </c>
    </row>
    <row r="2341" spans="1:3" s="4" customFormat="1" x14ac:dyDescent="0.2">
      <c r="A2341" s="30">
        <v>411200</v>
      </c>
      <c r="B2341" s="31" t="s">
        <v>199</v>
      </c>
      <c r="C2341" s="47">
        <v>51800</v>
      </c>
    </row>
    <row r="2342" spans="1:3" s="4" customFormat="1" ht="37.5" x14ac:dyDescent="0.2">
      <c r="A2342" s="30">
        <v>411300</v>
      </c>
      <c r="B2342" s="31" t="s">
        <v>85</v>
      </c>
      <c r="C2342" s="47">
        <v>18800</v>
      </c>
    </row>
    <row r="2343" spans="1:3" s="4" customFormat="1" x14ac:dyDescent="0.2">
      <c r="A2343" s="30">
        <v>411400</v>
      </c>
      <c r="B2343" s="31" t="s">
        <v>86</v>
      </c>
      <c r="C2343" s="47">
        <v>11800</v>
      </c>
    </row>
    <row r="2344" spans="1:3" s="4" customFormat="1" ht="18.75" customHeight="1" x14ac:dyDescent="0.2">
      <c r="A2344" s="40">
        <v>412000</v>
      </c>
      <c r="B2344" s="38" t="s">
        <v>191</v>
      </c>
      <c r="C2344" s="48">
        <f>SUM(C2345:C2354)</f>
        <v>177000</v>
      </c>
    </row>
    <row r="2345" spans="1:3" s="4" customFormat="1" x14ac:dyDescent="0.2">
      <c r="A2345" s="30">
        <v>412200</v>
      </c>
      <c r="B2345" s="31" t="s">
        <v>200</v>
      </c>
      <c r="C2345" s="47">
        <v>120000</v>
      </c>
    </row>
    <row r="2346" spans="1:3" s="4" customFormat="1" x14ac:dyDescent="0.2">
      <c r="A2346" s="30">
        <v>412300</v>
      </c>
      <c r="B2346" s="31" t="s">
        <v>88</v>
      </c>
      <c r="C2346" s="47">
        <v>10300</v>
      </c>
    </row>
    <row r="2347" spans="1:3" s="4" customFormat="1" x14ac:dyDescent="0.2">
      <c r="A2347" s="30">
        <v>412500</v>
      </c>
      <c r="B2347" s="31" t="s">
        <v>90</v>
      </c>
      <c r="C2347" s="47">
        <v>1900</v>
      </c>
    </row>
    <row r="2348" spans="1:3" s="4" customFormat="1" x14ac:dyDescent="0.2">
      <c r="A2348" s="30">
        <v>412600</v>
      </c>
      <c r="B2348" s="31" t="s">
        <v>201</v>
      </c>
      <c r="C2348" s="47">
        <v>600</v>
      </c>
    </row>
    <row r="2349" spans="1:3" s="4" customFormat="1" x14ac:dyDescent="0.2">
      <c r="A2349" s="30">
        <v>412700</v>
      </c>
      <c r="B2349" s="31" t="s">
        <v>188</v>
      </c>
      <c r="C2349" s="47">
        <v>40000</v>
      </c>
    </row>
    <row r="2350" spans="1:3" s="4" customFormat="1" x14ac:dyDescent="0.2">
      <c r="A2350" s="30">
        <v>412900</v>
      </c>
      <c r="B2350" s="31" t="s">
        <v>508</v>
      </c>
      <c r="C2350" s="47">
        <v>0</v>
      </c>
    </row>
    <row r="2351" spans="1:3" s="4" customFormat="1" x14ac:dyDescent="0.2">
      <c r="A2351" s="30">
        <v>412900</v>
      </c>
      <c r="B2351" s="39" t="s">
        <v>277</v>
      </c>
      <c r="C2351" s="47">
        <v>2000</v>
      </c>
    </row>
    <row r="2352" spans="1:3" s="4" customFormat="1" x14ac:dyDescent="0.2">
      <c r="A2352" s="30">
        <v>412900</v>
      </c>
      <c r="B2352" s="39" t="s">
        <v>296</v>
      </c>
      <c r="C2352" s="47">
        <v>1000</v>
      </c>
    </row>
    <row r="2353" spans="1:3" s="4" customFormat="1" x14ac:dyDescent="0.2">
      <c r="A2353" s="30">
        <v>412900</v>
      </c>
      <c r="B2353" s="39" t="s">
        <v>297</v>
      </c>
      <c r="C2353" s="47">
        <v>1200</v>
      </c>
    </row>
    <row r="2354" spans="1:3" s="4" customFormat="1" x14ac:dyDescent="0.2">
      <c r="A2354" s="30">
        <v>412900</v>
      </c>
      <c r="B2354" s="39" t="s">
        <v>279</v>
      </c>
      <c r="C2354" s="47">
        <v>0</v>
      </c>
    </row>
    <row r="2355" spans="1:3" s="50" customFormat="1" ht="18.75" customHeight="1" x14ac:dyDescent="0.2">
      <c r="A2355" s="40">
        <v>510000</v>
      </c>
      <c r="B2355" s="38" t="s">
        <v>140</v>
      </c>
      <c r="C2355" s="48">
        <f t="shared" ref="C2355" si="210">C2356</f>
        <v>5000</v>
      </c>
    </row>
    <row r="2356" spans="1:3" s="50" customFormat="1" ht="19.5" x14ac:dyDescent="0.2">
      <c r="A2356" s="40">
        <v>511000</v>
      </c>
      <c r="B2356" s="38" t="s">
        <v>141</v>
      </c>
      <c r="C2356" s="48">
        <f>SUM(C2357:C2357)</f>
        <v>5000</v>
      </c>
    </row>
    <row r="2357" spans="1:3" s="4" customFormat="1" x14ac:dyDescent="0.2">
      <c r="A2357" s="30">
        <v>511300</v>
      </c>
      <c r="B2357" s="31" t="s">
        <v>144</v>
      </c>
      <c r="C2357" s="47">
        <v>5000</v>
      </c>
    </row>
    <row r="2358" spans="1:3" s="4" customFormat="1" x14ac:dyDescent="0.2">
      <c r="A2358" s="53"/>
      <c r="B2358" s="43" t="s">
        <v>214</v>
      </c>
      <c r="C2358" s="70">
        <f>C2338+C2355</f>
        <v>1024400</v>
      </c>
    </row>
    <row r="2359" spans="1:3" s="4" customFormat="1" x14ac:dyDescent="0.2">
      <c r="A2359" s="15"/>
      <c r="B2359" s="16"/>
      <c r="C2359" s="17"/>
    </row>
    <row r="2360" spans="1:3" s="4" customFormat="1" x14ac:dyDescent="0.2">
      <c r="A2360" s="28"/>
      <c r="B2360" s="16"/>
      <c r="C2360" s="47"/>
    </row>
    <row r="2361" spans="1:3" s="4" customFormat="1" ht="19.5" x14ac:dyDescent="0.2">
      <c r="A2361" s="30" t="s">
        <v>609</v>
      </c>
      <c r="B2361" s="38"/>
      <c r="C2361" s="47"/>
    </row>
    <row r="2362" spans="1:3" s="4" customFormat="1" ht="19.5" x14ac:dyDescent="0.2">
      <c r="A2362" s="30" t="s">
        <v>227</v>
      </c>
      <c r="B2362" s="38"/>
      <c r="C2362" s="47"/>
    </row>
    <row r="2363" spans="1:3" s="4" customFormat="1" ht="19.5" x14ac:dyDescent="0.2">
      <c r="A2363" s="30" t="s">
        <v>366</v>
      </c>
      <c r="B2363" s="38"/>
      <c r="C2363" s="47"/>
    </row>
    <row r="2364" spans="1:3" s="4" customFormat="1" ht="19.5" x14ac:dyDescent="0.2">
      <c r="A2364" s="30" t="s">
        <v>507</v>
      </c>
      <c r="B2364" s="38"/>
      <c r="C2364" s="47"/>
    </row>
    <row r="2365" spans="1:3" s="4" customFormat="1" x14ac:dyDescent="0.2">
      <c r="A2365" s="30"/>
      <c r="B2365" s="32"/>
      <c r="C2365" s="17"/>
    </row>
    <row r="2366" spans="1:3" s="4" customFormat="1" ht="18.75" customHeight="1" x14ac:dyDescent="0.2">
      <c r="A2366" s="40">
        <v>410000</v>
      </c>
      <c r="B2366" s="34" t="s">
        <v>83</v>
      </c>
      <c r="C2366" s="48">
        <f>C2367+C2372</f>
        <v>1791600</v>
      </c>
    </row>
    <row r="2367" spans="1:3" s="4" customFormat="1" ht="19.5" x14ac:dyDescent="0.2">
      <c r="A2367" s="40">
        <v>411000</v>
      </c>
      <c r="B2367" s="34" t="s">
        <v>186</v>
      </c>
      <c r="C2367" s="48">
        <f>SUM(C2368:C2371)</f>
        <v>1520500</v>
      </c>
    </row>
    <row r="2368" spans="1:3" s="4" customFormat="1" x14ac:dyDescent="0.2">
      <c r="A2368" s="30">
        <v>411100</v>
      </c>
      <c r="B2368" s="31" t="s">
        <v>84</v>
      </c>
      <c r="C2368" s="47">
        <v>1422900</v>
      </c>
    </row>
    <row r="2369" spans="1:3" s="4" customFormat="1" x14ac:dyDescent="0.2">
      <c r="A2369" s="30">
        <v>411200</v>
      </c>
      <c r="B2369" s="31" t="s">
        <v>199</v>
      </c>
      <c r="C2369" s="47">
        <v>67600</v>
      </c>
    </row>
    <row r="2370" spans="1:3" s="4" customFormat="1" ht="37.5" x14ac:dyDescent="0.2">
      <c r="A2370" s="30">
        <v>411300</v>
      </c>
      <c r="B2370" s="31" t="s">
        <v>85</v>
      </c>
      <c r="C2370" s="47">
        <v>10000</v>
      </c>
    </row>
    <row r="2371" spans="1:3" s="4" customFormat="1" x14ac:dyDescent="0.2">
      <c r="A2371" s="30">
        <v>411400</v>
      </c>
      <c r="B2371" s="31" t="s">
        <v>86</v>
      </c>
      <c r="C2371" s="47">
        <v>20000</v>
      </c>
    </row>
    <row r="2372" spans="1:3" s="4" customFormat="1" ht="18.75" customHeight="1" x14ac:dyDescent="0.2">
      <c r="A2372" s="40">
        <v>412000</v>
      </c>
      <c r="B2372" s="38" t="s">
        <v>191</v>
      </c>
      <c r="C2372" s="48">
        <f>SUM(C2373:C2383)</f>
        <v>271100</v>
      </c>
    </row>
    <row r="2373" spans="1:3" s="4" customFormat="1" x14ac:dyDescent="0.2">
      <c r="A2373" s="30">
        <v>412200</v>
      </c>
      <c r="B2373" s="31" t="s">
        <v>200</v>
      </c>
      <c r="C2373" s="47">
        <v>140000</v>
      </c>
    </row>
    <row r="2374" spans="1:3" s="4" customFormat="1" x14ac:dyDescent="0.2">
      <c r="A2374" s="30">
        <v>412300</v>
      </c>
      <c r="B2374" s="31" t="s">
        <v>88</v>
      </c>
      <c r="C2374" s="47">
        <v>34400</v>
      </c>
    </row>
    <row r="2375" spans="1:3" s="4" customFormat="1" x14ac:dyDescent="0.2">
      <c r="A2375" s="30">
        <v>412500</v>
      </c>
      <c r="B2375" s="31" t="s">
        <v>90</v>
      </c>
      <c r="C2375" s="47">
        <v>2000</v>
      </c>
    </row>
    <row r="2376" spans="1:3" s="4" customFormat="1" x14ac:dyDescent="0.2">
      <c r="A2376" s="30">
        <v>412600</v>
      </c>
      <c r="B2376" s="31" t="s">
        <v>201</v>
      </c>
      <c r="C2376" s="47">
        <v>11100</v>
      </c>
    </row>
    <row r="2377" spans="1:3" s="4" customFormat="1" x14ac:dyDescent="0.2">
      <c r="A2377" s="30">
        <v>412700</v>
      </c>
      <c r="B2377" s="31" t="s">
        <v>188</v>
      </c>
      <c r="C2377" s="47">
        <v>75000</v>
      </c>
    </row>
    <row r="2378" spans="1:3" s="4" customFormat="1" x14ac:dyDescent="0.2">
      <c r="A2378" s="30">
        <v>412900</v>
      </c>
      <c r="B2378" s="31" t="s">
        <v>508</v>
      </c>
      <c r="C2378" s="47">
        <v>0</v>
      </c>
    </row>
    <row r="2379" spans="1:3" s="4" customFormat="1" x14ac:dyDescent="0.2">
      <c r="A2379" s="30">
        <v>412900</v>
      </c>
      <c r="B2379" s="39" t="s">
        <v>277</v>
      </c>
      <c r="C2379" s="47">
        <v>1000</v>
      </c>
    </row>
    <row r="2380" spans="1:3" s="4" customFormat="1" x14ac:dyDescent="0.2">
      <c r="A2380" s="30">
        <v>412900</v>
      </c>
      <c r="B2380" s="39" t="s">
        <v>295</v>
      </c>
      <c r="C2380" s="47">
        <v>400</v>
      </c>
    </row>
    <row r="2381" spans="1:3" s="4" customFormat="1" x14ac:dyDescent="0.2">
      <c r="A2381" s="30">
        <v>412900</v>
      </c>
      <c r="B2381" s="39" t="s">
        <v>296</v>
      </c>
      <c r="C2381" s="47">
        <v>4000</v>
      </c>
    </row>
    <row r="2382" spans="1:3" s="4" customFormat="1" x14ac:dyDescent="0.2">
      <c r="A2382" s="30">
        <v>412900</v>
      </c>
      <c r="B2382" s="39" t="s">
        <v>297</v>
      </c>
      <c r="C2382" s="47">
        <v>3000</v>
      </c>
    </row>
    <row r="2383" spans="1:3" s="4" customFormat="1" x14ac:dyDescent="0.2">
      <c r="A2383" s="30">
        <v>412900</v>
      </c>
      <c r="B2383" s="31" t="s">
        <v>279</v>
      </c>
      <c r="C2383" s="47">
        <v>200</v>
      </c>
    </row>
    <row r="2384" spans="1:3" s="50" customFormat="1" ht="18.75" customHeight="1" x14ac:dyDescent="0.2">
      <c r="A2384" s="40">
        <v>510000</v>
      </c>
      <c r="B2384" s="38" t="s">
        <v>140</v>
      </c>
      <c r="C2384" s="48">
        <f t="shared" ref="C2384" si="211">C2385</f>
        <v>8000</v>
      </c>
    </row>
    <row r="2385" spans="1:3" s="50" customFormat="1" ht="19.5" x14ac:dyDescent="0.2">
      <c r="A2385" s="40">
        <v>511000</v>
      </c>
      <c r="B2385" s="38" t="s">
        <v>141</v>
      </c>
      <c r="C2385" s="48">
        <f>SUM(C2386:C2387)</f>
        <v>8000</v>
      </c>
    </row>
    <row r="2386" spans="1:3" s="4" customFormat="1" x14ac:dyDescent="0.2">
      <c r="A2386" s="30">
        <v>511200</v>
      </c>
      <c r="B2386" s="31" t="s">
        <v>143</v>
      </c>
      <c r="C2386" s="47">
        <v>5000</v>
      </c>
    </row>
    <row r="2387" spans="1:3" s="4" customFormat="1" x14ac:dyDescent="0.2">
      <c r="A2387" s="30">
        <v>511300</v>
      </c>
      <c r="B2387" s="31" t="s">
        <v>144</v>
      </c>
      <c r="C2387" s="47">
        <v>3000</v>
      </c>
    </row>
    <row r="2388" spans="1:3" s="50" customFormat="1" ht="19.5" x14ac:dyDescent="0.2">
      <c r="A2388" s="40">
        <v>630000</v>
      </c>
      <c r="B2388" s="38" t="s">
        <v>176</v>
      </c>
      <c r="C2388" s="48">
        <f>C2389</f>
        <v>0</v>
      </c>
    </row>
    <row r="2389" spans="1:3" s="50" customFormat="1" ht="19.5" x14ac:dyDescent="0.2">
      <c r="A2389" s="40">
        <v>638000</v>
      </c>
      <c r="B2389" s="38" t="s">
        <v>120</v>
      </c>
      <c r="C2389" s="48">
        <f t="shared" ref="C2389" si="212">C2390</f>
        <v>0</v>
      </c>
    </row>
    <row r="2390" spans="1:3" s="4" customFormat="1" x14ac:dyDescent="0.2">
      <c r="A2390" s="30">
        <v>638100</v>
      </c>
      <c r="B2390" s="31" t="s">
        <v>181</v>
      </c>
      <c r="C2390" s="47">
        <v>0</v>
      </c>
    </row>
    <row r="2391" spans="1:3" s="4" customFormat="1" x14ac:dyDescent="0.2">
      <c r="A2391" s="53"/>
      <c r="B2391" s="43" t="s">
        <v>214</v>
      </c>
      <c r="C2391" s="70">
        <f>C2366+C2384+C2388</f>
        <v>1799600</v>
      </c>
    </row>
    <row r="2392" spans="1:3" s="4" customFormat="1" x14ac:dyDescent="0.2">
      <c r="A2392" s="15"/>
      <c r="B2392" s="16"/>
      <c r="C2392" s="17"/>
    </row>
    <row r="2393" spans="1:3" s="4" customFormat="1" x14ac:dyDescent="0.2">
      <c r="A2393" s="28"/>
      <c r="B2393" s="16"/>
      <c r="C2393" s="47"/>
    </row>
    <row r="2394" spans="1:3" s="4" customFormat="1" ht="19.5" x14ac:dyDescent="0.2">
      <c r="A2394" s="30" t="s">
        <v>610</v>
      </c>
      <c r="B2394" s="38"/>
      <c r="C2394" s="47"/>
    </row>
    <row r="2395" spans="1:3" s="4" customFormat="1" ht="19.5" x14ac:dyDescent="0.2">
      <c r="A2395" s="30" t="s">
        <v>227</v>
      </c>
      <c r="B2395" s="38"/>
      <c r="C2395" s="47"/>
    </row>
    <row r="2396" spans="1:3" s="4" customFormat="1" ht="19.5" x14ac:dyDescent="0.2">
      <c r="A2396" s="30" t="s">
        <v>367</v>
      </c>
      <c r="B2396" s="38"/>
      <c r="C2396" s="47"/>
    </row>
    <row r="2397" spans="1:3" s="4" customFormat="1" ht="19.5" x14ac:dyDescent="0.2">
      <c r="A2397" s="30" t="s">
        <v>507</v>
      </c>
      <c r="B2397" s="38"/>
      <c r="C2397" s="47"/>
    </row>
    <row r="2398" spans="1:3" s="4" customFormat="1" x14ac:dyDescent="0.2">
      <c r="A2398" s="30"/>
      <c r="B2398" s="32"/>
      <c r="C2398" s="17"/>
    </row>
    <row r="2399" spans="1:3" s="4" customFormat="1" ht="18.75" customHeight="1" x14ac:dyDescent="0.2">
      <c r="A2399" s="40">
        <v>410000</v>
      </c>
      <c r="B2399" s="34" t="s">
        <v>83</v>
      </c>
      <c r="C2399" s="48">
        <f t="shared" ref="C2399" si="213">C2400+C2405</f>
        <v>2200800</v>
      </c>
    </row>
    <row r="2400" spans="1:3" s="4" customFormat="1" ht="19.5" x14ac:dyDescent="0.2">
      <c r="A2400" s="40">
        <v>411000</v>
      </c>
      <c r="B2400" s="34" t="s">
        <v>186</v>
      </c>
      <c r="C2400" s="48">
        <f t="shared" ref="C2400" si="214">SUM(C2401:C2404)</f>
        <v>1847600</v>
      </c>
    </row>
    <row r="2401" spans="1:3" s="4" customFormat="1" x14ac:dyDescent="0.2">
      <c r="A2401" s="30">
        <v>411100</v>
      </c>
      <c r="B2401" s="31" t="s">
        <v>84</v>
      </c>
      <c r="C2401" s="47">
        <v>1710000</v>
      </c>
    </row>
    <row r="2402" spans="1:3" s="4" customFormat="1" x14ac:dyDescent="0.2">
      <c r="A2402" s="30">
        <v>411200</v>
      </c>
      <c r="B2402" s="31" t="s">
        <v>199</v>
      </c>
      <c r="C2402" s="47">
        <v>101600</v>
      </c>
    </row>
    <row r="2403" spans="1:3" s="4" customFormat="1" ht="37.5" x14ac:dyDescent="0.2">
      <c r="A2403" s="30">
        <v>411300</v>
      </c>
      <c r="B2403" s="31" t="s">
        <v>85</v>
      </c>
      <c r="C2403" s="47">
        <v>20000</v>
      </c>
    </row>
    <row r="2404" spans="1:3" s="4" customFormat="1" x14ac:dyDescent="0.2">
      <c r="A2404" s="30">
        <v>411400</v>
      </c>
      <c r="B2404" s="31" t="s">
        <v>86</v>
      </c>
      <c r="C2404" s="47">
        <v>16000</v>
      </c>
    </row>
    <row r="2405" spans="1:3" s="4" customFormat="1" ht="18.75" customHeight="1" x14ac:dyDescent="0.2">
      <c r="A2405" s="40">
        <v>412000</v>
      </c>
      <c r="B2405" s="38" t="s">
        <v>191</v>
      </c>
      <c r="C2405" s="48">
        <f>SUM(C2406:C2414)</f>
        <v>353200</v>
      </c>
    </row>
    <row r="2406" spans="1:3" s="4" customFormat="1" x14ac:dyDescent="0.2">
      <c r="A2406" s="30">
        <v>412200</v>
      </c>
      <c r="B2406" s="31" t="s">
        <v>200</v>
      </c>
      <c r="C2406" s="47">
        <v>250000</v>
      </c>
    </row>
    <row r="2407" spans="1:3" s="4" customFormat="1" x14ac:dyDescent="0.2">
      <c r="A2407" s="30">
        <v>412300</v>
      </c>
      <c r="B2407" s="31" t="s">
        <v>88</v>
      </c>
      <c r="C2407" s="47">
        <v>32700</v>
      </c>
    </row>
    <row r="2408" spans="1:3" s="4" customFormat="1" x14ac:dyDescent="0.2">
      <c r="A2408" s="30">
        <v>412500</v>
      </c>
      <c r="B2408" s="31" t="s">
        <v>90</v>
      </c>
      <c r="C2408" s="47">
        <v>2600</v>
      </c>
    </row>
    <row r="2409" spans="1:3" s="4" customFormat="1" x14ac:dyDescent="0.2">
      <c r="A2409" s="30">
        <v>412600</v>
      </c>
      <c r="B2409" s="31" t="s">
        <v>201</v>
      </c>
      <c r="C2409" s="47">
        <v>1900</v>
      </c>
    </row>
    <row r="2410" spans="1:3" s="4" customFormat="1" x14ac:dyDescent="0.2">
      <c r="A2410" s="30">
        <v>412700</v>
      </c>
      <c r="B2410" s="31" t="s">
        <v>188</v>
      </c>
      <c r="C2410" s="47">
        <v>45000</v>
      </c>
    </row>
    <row r="2411" spans="1:3" s="4" customFormat="1" x14ac:dyDescent="0.2">
      <c r="A2411" s="30">
        <v>412900</v>
      </c>
      <c r="B2411" s="31" t="s">
        <v>508</v>
      </c>
      <c r="C2411" s="47">
        <v>0</v>
      </c>
    </row>
    <row r="2412" spans="1:3" s="4" customFormat="1" x14ac:dyDescent="0.2">
      <c r="A2412" s="30">
        <v>412900</v>
      </c>
      <c r="B2412" s="39" t="s">
        <v>277</v>
      </c>
      <c r="C2412" s="47">
        <v>9000</v>
      </c>
    </row>
    <row r="2413" spans="1:3" s="4" customFormat="1" x14ac:dyDescent="0.2">
      <c r="A2413" s="30">
        <v>412900</v>
      </c>
      <c r="B2413" s="39" t="s">
        <v>296</v>
      </c>
      <c r="C2413" s="47">
        <v>8000</v>
      </c>
    </row>
    <row r="2414" spans="1:3" s="4" customFormat="1" x14ac:dyDescent="0.2">
      <c r="A2414" s="30">
        <v>412900</v>
      </c>
      <c r="B2414" s="31" t="s">
        <v>297</v>
      </c>
      <c r="C2414" s="47">
        <v>4000</v>
      </c>
    </row>
    <row r="2415" spans="1:3" s="50" customFormat="1" ht="18.75" customHeight="1" x14ac:dyDescent="0.2">
      <c r="A2415" s="40">
        <v>510000</v>
      </c>
      <c r="B2415" s="38" t="s">
        <v>140</v>
      </c>
      <c r="C2415" s="48">
        <f t="shared" ref="C2415:C2416" si="215">C2416</f>
        <v>5000</v>
      </c>
    </row>
    <row r="2416" spans="1:3" s="50" customFormat="1" ht="19.5" x14ac:dyDescent="0.2">
      <c r="A2416" s="40">
        <v>511000</v>
      </c>
      <c r="B2416" s="38" t="s">
        <v>141</v>
      </c>
      <c r="C2416" s="48">
        <f t="shared" si="215"/>
        <v>5000</v>
      </c>
    </row>
    <row r="2417" spans="1:3" s="4" customFormat="1" x14ac:dyDescent="0.2">
      <c r="A2417" s="30">
        <v>511300</v>
      </c>
      <c r="B2417" s="31" t="s">
        <v>144</v>
      </c>
      <c r="C2417" s="47">
        <v>5000</v>
      </c>
    </row>
    <row r="2418" spans="1:3" s="50" customFormat="1" ht="19.5" x14ac:dyDescent="0.2">
      <c r="A2418" s="40">
        <v>630000</v>
      </c>
      <c r="B2418" s="38" t="s">
        <v>176</v>
      </c>
      <c r="C2418" s="48">
        <f>C2419</f>
        <v>0</v>
      </c>
    </row>
    <row r="2419" spans="1:3" s="50" customFormat="1" ht="19.5" x14ac:dyDescent="0.2">
      <c r="A2419" s="40">
        <v>638000</v>
      </c>
      <c r="B2419" s="38" t="s">
        <v>120</v>
      </c>
      <c r="C2419" s="48">
        <f t="shared" ref="C2419" si="216">C2420</f>
        <v>0</v>
      </c>
    </row>
    <row r="2420" spans="1:3" s="4" customFormat="1" x14ac:dyDescent="0.2">
      <c r="A2420" s="30">
        <v>638100</v>
      </c>
      <c r="B2420" s="31" t="s">
        <v>181</v>
      </c>
      <c r="C2420" s="47">
        <v>0</v>
      </c>
    </row>
    <row r="2421" spans="1:3" s="4" customFormat="1" x14ac:dyDescent="0.2">
      <c r="A2421" s="53"/>
      <c r="B2421" s="43" t="s">
        <v>214</v>
      </c>
      <c r="C2421" s="70">
        <f>C2399+C2415+C2418</f>
        <v>2205800</v>
      </c>
    </row>
    <row r="2422" spans="1:3" s="4" customFormat="1" x14ac:dyDescent="0.2">
      <c r="A2422" s="15"/>
      <c r="B2422" s="16"/>
      <c r="C2422" s="17"/>
    </row>
    <row r="2423" spans="1:3" s="4" customFormat="1" x14ac:dyDescent="0.2">
      <c r="A2423" s="28"/>
      <c r="B2423" s="16"/>
      <c r="C2423" s="47"/>
    </row>
    <row r="2424" spans="1:3" s="4" customFormat="1" ht="19.5" x14ac:dyDescent="0.2">
      <c r="A2424" s="30" t="s">
        <v>611</v>
      </c>
      <c r="B2424" s="38"/>
      <c r="C2424" s="47"/>
    </row>
    <row r="2425" spans="1:3" s="4" customFormat="1" ht="19.5" x14ac:dyDescent="0.2">
      <c r="A2425" s="30" t="s">
        <v>227</v>
      </c>
      <c r="B2425" s="38"/>
      <c r="C2425" s="47"/>
    </row>
    <row r="2426" spans="1:3" s="4" customFormat="1" ht="19.5" x14ac:dyDescent="0.2">
      <c r="A2426" s="30" t="s">
        <v>368</v>
      </c>
      <c r="B2426" s="38"/>
      <c r="C2426" s="47"/>
    </row>
    <row r="2427" spans="1:3" s="4" customFormat="1" ht="19.5" x14ac:dyDescent="0.2">
      <c r="A2427" s="30" t="s">
        <v>507</v>
      </c>
      <c r="B2427" s="38"/>
      <c r="C2427" s="47"/>
    </row>
    <row r="2428" spans="1:3" s="4" customFormat="1" x14ac:dyDescent="0.2">
      <c r="A2428" s="30"/>
      <c r="B2428" s="32"/>
      <c r="C2428" s="17"/>
    </row>
    <row r="2429" spans="1:3" s="4" customFormat="1" ht="18.75" customHeight="1" x14ac:dyDescent="0.2">
      <c r="A2429" s="40">
        <v>410000</v>
      </c>
      <c r="B2429" s="34" t="s">
        <v>83</v>
      </c>
      <c r="C2429" s="48">
        <f t="shared" ref="C2429" si="217">C2430+C2435</f>
        <v>766800</v>
      </c>
    </row>
    <row r="2430" spans="1:3" s="4" customFormat="1" ht="19.5" x14ac:dyDescent="0.2">
      <c r="A2430" s="40">
        <v>411000</v>
      </c>
      <c r="B2430" s="34" t="s">
        <v>186</v>
      </c>
      <c r="C2430" s="48">
        <f t="shared" ref="C2430" si="218">SUM(C2431:C2434)</f>
        <v>621100</v>
      </c>
    </row>
    <row r="2431" spans="1:3" s="4" customFormat="1" x14ac:dyDescent="0.2">
      <c r="A2431" s="30">
        <v>411100</v>
      </c>
      <c r="B2431" s="31" t="s">
        <v>84</v>
      </c>
      <c r="C2431" s="47">
        <v>574000</v>
      </c>
    </row>
    <row r="2432" spans="1:3" s="4" customFormat="1" x14ac:dyDescent="0.2">
      <c r="A2432" s="30">
        <v>411200</v>
      </c>
      <c r="B2432" s="31" t="s">
        <v>199</v>
      </c>
      <c r="C2432" s="47">
        <v>26700</v>
      </c>
    </row>
    <row r="2433" spans="1:3" s="4" customFormat="1" ht="37.5" x14ac:dyDescent="0.2">
      <c r="A2433" s="30">
        <v>411300</v>
      </c>
      <c r="B2433" s="31" t="s">
        <v>85</v>
      </c>
      <c r="C2433" s="47">
        <v>3500</v>
      </c>
    </row>
    <row r="2434" spans="1:3" s="4" customFormat="1" x14ac:dyDescent="0.2">
      <c r="A2434" s="30">
        <v>411400</v>
      </c>
      <c r="B2434" s="31" t="s">
        <v>86</v>
      </c>
      <c r="C2434" s="47">
        <v>16900</v>
      </c>
    </row>
    <row r="2435" spans="1:3" s="4" customFormat="1" ht="18.75" customHeight="1" x14ac:dyDescent="0.2">
      <c r="A2435" s="40">
        <v>412000</v>
      </c>
      <c r="B2435" s="38" t="s">
        <v>191</v>
      </c>
      <c r="C2435" s="48">
        <f>SUM(C2436:C2445)</f>
        <v>145700</v>
      </c>
    </row>
    <row r="2436" spans="1:3" s="4" customFormat="1" x14ac:dyDescent="0.2">
      <c r="A2436" s="30">
        <v>412200</v>
      </c>
      <c r="B2436" s="31" t="s">
        <v>200</v>
      </c>
      <c r="C2436" s="47">
        <v>115000</v>
      </c>
    </row>
    <row r="2437" spans="1:3" s="4" customFormat="1" x14ac:dyDescent="0.2">
      <c r="A2437" s="30">
        <v>412300</v>
      </c>
      <c r="B2437" s="31" t="s">
        <v>88</v>
      </c>
      <c r="C2437" s="47">
        <v>8000</v>
      </c>
    </row>
    <row r="2438" spans="1:3" s="4" customFormat="1" x14ac:dyDescent="0.2">
      <c r="A2438" s="30">
        <v>412500</v>
      </c>
      <c r="B2438" s="31" t="s">
        <v>90</v>
      </c>
      <c r="C2438" s="47">
        <v>500</v>
      </c>
    </row>
    <row r="2439" spans="1:3" s="4" customFormat="1" x14ac:dyDescent="0.2">
      <c r="A2439" s="30">
        <v>412600</v>
      </c>
      <c r="B2439" s="31" t="s">
        <v>201</v>
      </c>
      <c r="C2439" s="47">
        <v>700</v>
      </c>
    </row>
    <row r="2440" spans="1:3" s="4" customFormat="1" x14ac:dyDescent="0.2">
      <c r="A2440" s="30">
        <v>412700</v>
      </c>
      <c r="B2440" s="31" t="s">
        <v>188</v>
      </c>
      <c r="C2440" s="47">
        <v>17000</v>
      </c>
    </row>
    <row r="2441" spans="1:3" s="4" customFormat="1" x14ac:dyDescent="0.2">
      <c r="A2441" s="30">
        <v>412900</v>
      </c>
      <c r="B2441" s="31" t="s">
        <v>508</v>
      </c>
      <c r="C2441" s="47">
        <v>0</v>
      </c>
    </row>
    <row r="2442" spans="1:3" s="4" customFormat="1" x14ac:dyDescent="0.2">
      <c r="A2442" s="30">
        <v>412900</v>
      </c>
      <c r="B2442" s="39" t="s">
        <v>277</v>
      </c>
      <c r="C2442" s="47">
        <v>1500</v>
      </c>
    </row>
    <row r="2443" spans="1:3" s="4" customFormat="1" x14ac:dyDescent="0.2">
      <c r="A2443" s="30">
        <v>412900</v>
      </c>
      <c r="B2443" s="39" t="s">
        <v>296</v>
      </c>
      <c r="C2443" s="47">
        <v>1500</v>
      </c>
    </row>
    <row r="2444" spans="1:3" s="4" customFormat="1" x14ac:dyDescent="0.2">
      <c r="A2444" s="30">
        <v>412900</v>
      </c>
      <c r="B2444" s="39" t="s">
        <v>297</v>
      </c>
      <c r="C2444" s="47">
        <v>1500</v>
      </c>
    </row>
    <row r="2445" spans="1:3" s="4" customFormat="1" x14ac:dyDescent="0.2">
      <c r="A2445" s="30">
        <v>412900</v>
      </c>
      <c r="B2445" s="39" t="s">
        <v>279</v>
      </c>
      <c r="C2445" s="47">
        <v>0</v>
      </c>
    </row>
    <row r="2446" spans="1:3" s="4" customFormat="1" x14ac:dyDescent="0.2">
      <c r="A2446" s="53"/>
      <c r="B2446" s="43" t="s">
        <v>214</v>
      </c>
      <c r="C2446" s="70">
        <f>C2429</f>
        <v>766800</v>
      </c>
    </row>
    <row r="2447" spans="1:3" s="4" customFormat="1" x14ac:dyDescent="0.2">
      <c r="A2447" s="15"/>
      <c r="B2447" s="16"/>
      <c r="C2447" s="17"/>
    </row>
    <row r="2448" spans="1:3" s="4" customFormat="1" x14ac:dyDescent="0.2">
      <c r="A2448" s="28"/>
      <c r="B2448" s="16"/>
      <c r="C2448" s="47"/>
    </row>
    <row r="2449" spans="1:3" s="4" customFormat="1" ht="19.5" x14ac:dyDescent="0.2">
      <c r="A2449" s="30" t="s">
        <v>612</v>
      </c>
      <c r="B2449" s="38"/>
      <c r="C2449" s="47"/>
    </row>
    <row r="2450" spans="1:3" s="4" customFormat="1" ht="19.5" x14ac:dyDescent="0.2">
      <c r="A2450" s="30" t="s">
        <v>227</v>
      </c>
      <c r="B2450" s="38"/>
      <c r="C2450" s="47"/>
    </row>
    <row r="2451" spans="1:3" s="4" customFormat="1" ht="19.5" x14ac:dyDescent="0.2">
      <c r="A2451" s="30" t="s">
        <v>369</v>
      </c>
      <c r="B2451" s="38"/>
      <c r="C2451" s="47"/>
    </row>
    <row r="2452" spans="1:3" s="4" customFormat="1" ht="19.5" x14ac:dyDescent="0.2">
      <c r="A2452" s="30" t="s">
        <v>507</v>
      </c>
      <c r="B2452" s="38"/>
      <c r="C2452" s="47"/>
    </row>
    <row r="2453" spans="1:3" s="4" customFormat="1" x14ac:dyDescent="0.2">
      <c r="A2453" s="30"/>
      <c r="B2453" s="32"/>
      <c r="C2453" s="17"/>
    </row>
    <row r="2454" spans="1:3" s="4" customFormat="1" ht="18.75" customHeight="1" x14ac:dyDescent="0.2">
      <c r="A2454" s="40">
        <v>410000</v>
      </c>
      <c r="B2454" s="34" t="s">
        <v>83</v>
      </c>
      <c r="C2454" s="48">
        <f t="shared" ref="C2454" si="219">C2455+C2460</f>
        <v>926500</v>
      </c>
    </row>
    <row r="2455" spans="1:3" s="4" customFormat="1" ht="19.5" x14ac:dyDescent="0.2">
      <c r="A2455" s="40">
        <v>411000</v>
      </c>
      <c r="B2455" s="34" t="s">
        <v>186</v>
      </c>
      <c r="C2455" s="48">
        <f>SUM(C2456:C2459)</f>
        <v>715000</v>
      </c>
    </row>
    <row r="2456" spans="1:3" s="4" customFormat="1" x14ac:dyDescent="0.2">
      <c r="A2456" s="30">
        <v>411100</v>
      </c>
      <c r="B2456" s="31" t="s">
        <v>84</v>
      </c>
      <c r="C2456" s="47">
        <v>650000</v>
      </c>
    </row>
    <row r="2457" spans="1:3" s="4" customFormat="1" x14ac:dyDescent="0.2">
      <c r="A2457" s="30">
        <v>411200</v>
      </c>
      <c r="B2457" s="31" t="s">
        <v>199</v>
      </c>
      <c r="C2457" s="47">
        <v>25000</v>
      </c>
    </row>
    <row r="2458" spans="1:3" s="4" customFormat="1" ht="37.5" x14ac:dyDescent="0.2">
      <c r="A2458" s="30">
        <v>411300</v>
      </c>
      <c r="B2458" s="31" t="s">
        <v>85</v>
      </c>
      <c r="C2458" s="47">
        <v>20000</v>
      </c>
    </row>
    <row r="2459" spans="1:3" s="4" customFormat="1" x14ac:dyDescent="0.2">
      <c r="A2459" s="30">
        <v>411400</v>
      </c>
      <c r="B2459" s="31" t="s">
        <v>86</v>
      </c>
      <c r="C2459" s="47">
        <v>20000</v>
      </c>
    </row>
    <row r="2460" spans="1:3" s="4" customFormat="1" ht="18.75" customHeight="1" x14ac:dyDescent="0.2">
      <c r="A2460" s="40">
        <v>412000</v>
      </c>
      <c r="B2460" s="38" t="s">
        <v>191</v>
      </c>
      <c r="C2460" s="48">
        <f>SUM(C2461:C2470)</f>
        <v>211500</v>
      </c>
    </row>
    <row r="2461" spans="1:3" s="4" customFormat="1" x14ac:dyDescent="0.2">
      <c r="A2461" s="30">
        <v>412200</v>
      </c>
      <c r="B2461" s="31" t="s">
        <v>200</v>
      </c>
      <c r="C2461" s="47">
        <v>142000</v>
      </c>
    </row>
    <row r="2462" spans="1:3" s="4" customFormat="1" x14ac:dyDescent="0.2">
      <c r="A2462" s="30">
        <v>412300</v>
      </c>
      <c r="B2462" s="31" t="s">
        <v>88</v>
      </c>
      <c r="C2462" s="47">
        <v>16400</v>
      </c>
    </row>
    <row r="2463" spans="1:3" s="4" customFormat="1" x14ac:dyDescent="0.2">
      <c r="A2463" s="30">
        <v>412500</v>
      </c>
      <c r="B2463" s="31" t="s">
        <v>90</v>
      </c>
      <c r="C2463" s="47">
        <v>5000</v>
      </c>
    </row>
    <row r="2464" spans="1:3" s="4" customFormat="1" x14ac:dyDescent="0.2">
      <c r="A2464" s="30">
        <v>412600</v>
      </c>
      <c r="B2464" s="31" t="s">
        <v>201</v>
      </c>
      <c r="C2464" s="47">
        <v>1300</v>
      </c>
    </row>
    <row r="2465" spans="1:3" s="4" customFormat="1" x14ac:dyDescent="0.2">
      <c r="A2465" s="30">
        <v>412700</v>
      </c>
      <c r="B2465" s="31" t="s">
        <v>188</v>
      </c>
      <c r="C2465" s="47">
        <v>42000</v>
      </c>
    </row>
    <row r="2466" spans="1:3" s="4" customFormat="1" x14ac:dyDescent="0.2">
      <c r="A2466" s="30">
        <v>412900</v>
      </c>
      <c r="B2466" s="31" t="s">
        <v>508</v>
      </c>
      <c r="C2466" s="47">
        <v>0</v>
      </c>
    </row>
    <row r="2467" spans="1:3" s="4" customFormat="1" x14ac:dyDescent="0.2">
      <c r="A2467" s="30">
        <v>412900</v>
      </c>
      <c r="B2467" s="39" t="s">
        <v>277</v>
      </c>
      <c r="C2467" s="47">
        <v>1000</v>
      </c>
    </row>
    <row r="2468" spans="1:3" s="4" customFormat="1" x14ac:dyDescent="0.2">
      <c r="A2468" s="30">
        <v>412900</v>
      </c>
      <c r="B2468" s="39" t="s">
        <v>296</v>
      </c>
      <c r="C2468" s="47">
        <v>1600</v>
      </c>
    </row>
    <row r="2469" spans="1:3" s="4" customFormat="1" x14ac:dyDescent="0.2">
      <c r="A2469" s="30">
        <v>412900</v>
      </c>
      <c r="B2469" s="39" t="s">
        <v>297</v>
      </c>
      <c r="C2469" s="47">
        <v>1300</v>
      </c>
    </row>
    <row r="2470" spans="1:3" s="4" customFormat="1" x14ac:dyDescent="0.2">
      <c r="A2470" s="30">
        <v>412900</v>
      </c>
      <c r="B2470" s="31" t="s">
        <v>279</v>
      </c>
      <c r="C2470" s="47">
        <v>900</v>
      </c>
    </row>
    <row r="2471" spans="1:3" s="4" customFormat="1" ht="18.75" customHeight="1" x14ac:dyDescent="0.2">
      <c r="A2471" s="40">
        <v>510000</v>
      </c>
      <c r="B2471" s="38" t="s">
        <v>140</v>
      </c>
      <c r="C2471" s="48">
        <f t="shared" ref="C2471" si="220">C2472</f>
        <v>7000</v>
      </c>
    </row>
    <row r="2472" spans="1:3" s="4" customFormat="1" ht="19.5" x14ac:dyDescent="0.2">
      <c r="A2472" s="40">
        <v>511000</v>
      </c>
      <c r="B2472" s="38" t="s">
        <v>141</v>
      </c>
      <c r="C2472" s="48">
        <f>SUM(C2473:C2474)</f>
        <v>7000</v>
      </c>
    </row>
    <row r="2473" spans="1:3" s="4" customFormat="1" x14ac:dyDescent="0.2">
      <c r="A2473" s="30">
        <v>511200</v>
      </c>
      <c r="B2473" s="31" t="s">
        <v>143</v>
      </c>
      <c r="C2473" s="47">
        <v>2000</v>
      </c>
    </row>
    <row r="2474" spans="1:3" s="4" customFormat="1" x14ac:dyDescent="0.2">
      <c r="A2474" s="30">
        <v>511300</v>
      </c>
      <c r="B2474" s="31" t="s">
        <v>144</v>
      </c>
      <c r="C2474" s="47">
        <v>5000</v>
      </c>
    </row>
    <row r="2475" spans="1:3" s="50" customFormat="1" ht="19.5" x14ac:dyDescent="0.2">
      <c r="A2475" s="40">
        <v>630000</v>
      </c>
      <c r="B2475" s="38" t="s">
        <v>176</v>
      </c>
      <c r="C2475" s="48">
        <f>C2476</f>
        <v>15000</v>
      </c>
    </row>
    <row r="2476" spans="1:3" s="50" customFormat="1" ht="19.5" x14ac:dyDescent="0.2">
      <c r="A2476" s="40">
        <v>638000</v>
      </c>
      <c r="B2476" s="38" t="s">
        <v>120</v>
      </c>
      <c r="C2476" s="48">
        <f t="shared" ref="C2476" si="221">C2477</f>
        <v>15000</v>
      </c>
    </row>
    <row r="2477" spans="1:3" s="4" customFormat="1" x14ac:dyDescent="0.2">
      <c r="A2477" s="30">
        <v>638100</v>
      </c>
      <c r="B2477" s="31" t="s">
        <v>181</v>
      </c>
      <c r="C2477" s="47">
        <v>15000</v>
      </c>
    </row>
    <row r="2478" spans="1:3" s="4" customFormat="1" x14ac:dyDescent="0.2">
      <c r="A2478" s="53"/>
      <c r="B2478" s="43" t="s">
        <v>214</v>
      </c>
      <c r="C2478" s="70">
        <f>C2454+C2471+C2475</f>
        <v>948500</v>
      </c>
    </row>
    <row r="2479" spans="1:3" s="4" customFormat="1" x14ac:dyDescent="0.2">
      <c r="A2479" s="15"/>
      <c r="B2479" s="16"/>
      <c r="C2479" s="17"/>
    </row>
    <row r="2480" spans="1:3" s="4" customFormat="1" x14ac:dyDescent="0.2">
      <c r="A2480" s="28"/>
      <c r="B2480" s="16"/>
      <c r="C2480" s="47"/>
    </row>
    <row r="2481" spans="1:3" s="4" customFormat="1" ht="19.5" x14ac:dyDescent="0.2">
      <c r="A2481" s="30" t="s">
        <v>613</v>
      </c>
      <c r="B2481" s="38"/>
      <c r="C2481" s="47"/>
    </row>
    <row r="2482" spans="1:3" s="4" customFormat="1" ht="19.5" x14ac:dyDescent="0.2">
      <c r="A2482" s="30" t="s">
        <v>227</v>
      </c>
      <c r="B2482" s="38"/>
      <c r="C2482" s="47"/>
    </row>
    <row r="2483" spans="1:3" s="4" customFormat="1" ht="19.5" x14ac:dyDescent="0.2">
      <c r="A2483" s="30" t="s">
        <v>370</v>
      </c>
      <c r="B2483" s="38"/>
      <c r="C2483" s="47"/>
    </row>
    <row r="2484" spans="1:3" s="4" customFormat="1" ht="19.5" x14ac:dyDescent="0.2">
      <c r="A2484" s="30" t="s">
        <v>507</v>
      </c>
      <c r="B2484" s="38"/>
      <c r="C2484" s="47"/>
    </row>
    <row r="2485" spans="1:3" s="4" customFormat="1" x14ac:dyDescent="0.2">
      <c r="A2485" s="30"/>
      <c r="B2485" s="32"/>
      <c r="C2485" s="17"/>
    </row>
    <row r="2486" spans="1:3" s="4" customFormat="1" ht="18.75" customHeight="1" x14ac:dyDescent="0.2">
      <c r="A2486" s="40">
        <v>410000</v>
      </c>
      <c r="B2486" s="34" t="s">
        <v>83</v>
      </c>
      <c r="C2486" s="48">
        <f>C2487+C2492+C2504</f>
        <v>3592600</v>
      </c>
    </row>
    <row r="2487" spans="1:3" s="4" customFormat="1" ht="19.5" x14ac:dyDescent="0.2">
      <c r="A2487" s="40">
        <v>411000</v>
      </c>
      <c r="B2487" s="34" t="s">
        <v>186</v>
      </c>
      <c r="C2487" s="48">
        <f t="shared" ref="C2487" si="222">SUM(C2488:C2491)</f>
        <v>2925000</v>
      </c>
    </row>
    <row r="2488" spans="1:3" s="4" customFormat="1" x14ac:dyDescent="0.2">
      <c r="A2488" s="30">
        <v>411100</v>
      </c>
      <c r="B2488" s="31" t="s">
        <v>84</v>
      </c>
      <c r="C2488" s="47">
        <v>2730000</v>
      </c>
    </row>
    <row r="2489" spans="1:3" s="4" customFormat="1" x14ac:dyDescent="0.2">
      <c r="A2489" s="30">
        <v>411200</v>
      </c>
      <c r="B2489" s="31" t="s">
        <v>199</v>
      </c>
      <c r="C2489" s="47">
        <v>115000</v>
      </c>
    </row>
    <row r="2490" spans="1:3" s="4" customFormat="1" ht="37.5" x14ac:dyDescent="0.2">
      <c r="A2490" s="30">
        <v>411300</v>
      </c>
      <c r="B2490" s="31" t="s">
        <v>85</v>
      </c>
      <c r="C2490" s="47">
        <v>40000</v>
      </c>
    </row>
    <row r="2491" spans="1:3" s="4" customFormat="1" x14ac:dyDescent="0.2">
      <c r="A2491" s="30">
        <v>411400</v>
      </c>
      <c r="B2491" s="31" t="s">
        <v>86</v>
      </c>
      <c r="C2491" s="47">
        <v>40000</v>
      </c>
    </row>
    <row r="2492" spans="1:3" s="4" customFormat="1" ht="18.75" customHeight="1" x14ac:dyDescent="0.2">
      <c r="A2492" s="40">
        <v>412000</v>
      </c>
      <c r="B2492" s="38" t="s">
        <v>191</v>
      </c>
      <c r="C2492" s="48">
        <f>SUM(C2493:C2503)</f>
        <v>666600</v>
      </c>
    </row>
    <row r="2493" spans="1:3" s="4" customFormat="1" x14ac:dyDescent="0.2">
      <c r="A2493" s="30">
        <v>412100</v>
      </c>
      <c r="B2493" s="31" t="s">
        <v>87</v>
      </c>
      <c r="C2493" s="47">
        <v>17000</v>
      </c>
    </row>
    <row r="2494" spans="1:3" s="4" customFormat="1" x14ac:dyDescent="0.2">
      <c r="A2494" s="30">
        <v>412200</v>
      </c>
      <c r="B2494" s="31" t="s">
        <v>200</v>
      </c>
      <c r="C2494" s="47">
        <v>304700</v>
      </c>
    </row>
    <row r="2495" spans="1:3" s="4" customFormat="1" x14ac:dyDescent="0.2">
      <c r="A2495" s="30">
        <v>412300</v>
      </c>
      <c r="B2495" s="31" t="s">
        <v>88</v>
      </c>
      <c r="C2495" s="47">
        <v>62100</v>
      </c>
    </row>
    <row r="2496" spans="1:3" s="4" customFormat="1" x14ac:dyDescent="0.2">
      <c r="A2496" s="30">
        <v>412500</v>
      </c>
      <c r="B2496" s="31" t="s">
        <v>90</v>
      </c>
      <c r="C2496" s="47">
        <v>15000</v>
      </c>
    </row>
    <row r="2497" spans="1:3" s="4" customFormat="1" x14ac:dyDescent="0.2">
      <c r="A2497" s="30">
        <v>412600</v>
      </c>
      <c r="B2497" s="31" t="s">
        <v>201</v>
      </c>
      <c r="C2497" s="47">
        <v>6800</v>
      </c>
    </row>
    <row r="2498" spans="1:3" s="4" customFormat="1" x14ac:dyDescent="0.2">
      <c r="A2498" s="30">
        <v>412700</v>
      </c>
      <c r="B2498" s="31" t="s">
        <v>188</v>
      </c>
      <c r="C2498" s="47">
        <v>230000</v>
      </c>
    </row>
    <row r="2499" spans="1:3" s="4" customFormat="1" x14ac:dyDescent="0.2">
      <c r="A2499" s="30">
        <v>412900</v>
      </c>
      <c r="B2499" s="31" t="s">
        <v>508</v>
      </c>
      <c r="C2499" s="47">
        <v>0</v>
      </c>
    </row>
    <row r="2500" spans="1:3" s="4" customFormat="1" x14ac:dyDescent="0.2">
      <c r="A2500" s="30">
        <v>412900</v>
      </c>
      <c r="B2500" s="39" t="s">
        <v>277</v>
      </c>
      <c r="C2500" s="47">
        <v>20000</v>
      </c>
    </row>
    <row r="2501" spans="1:3" s="4" customFormat="1" x14ac:dyDescent="0.2">
      <c r="A2501" s="30">
        <v>412900</v>
      </c>
      <c r="B2501" s="39" t="s">
        <v>296</v>
      </c>
      <c r="C2501" s="47">
        <v>2400</v>
      </c>
    </row>
    <row r="2502" spans="1:3" s="4" customFormat="1" x14ac:dyDescent="0.2">
      <c r="A2502" s="30">
        <v>412900</v>
      </c>
      <c r="B2502" s="39" t="s">
        <v>297</v>
      </c>
      <c r="C2502" s="47">
        <v>6600</v>
      </c>
    </row>
    <row r="2503" spans="1:3" s="4" customFormat="1" x14ac:dyDescent="0.2">
      <c r="A2503" s="30">
        <v>412900</v>
      </c>
      <c r="B2503" s="31" t="s">
        <v>279</v>
      </c>
      <c r="C2503" s="47">
        <v>2000</v>
      </c>
    </row>
    <row r="2504" spans="1:3" s="50" customFormat="1" ht="19.5" x14ac:dyDescent="0.2">
      <c r="A2504" s="40">
        <v>413000</v>
      </c>
      <c r="B2504" s="38" t="s">
        <v>192</v>
      </c>
      <c r="C2504" s="48">
        <f t="shared" ref="C2504" si="223">C2505</f>
        <v>1000</v>
      </c>
    </row>
    <row r="2505" spans="1:3" s="4" customFormat="1" x14ac:dyDescent="0.2">
      <c r="A2505" s="30">
        <v>413900</v>
      </c>
      <c r="B2505" s="31" t="s">
        <v>95</v>
      </c>
      <c r="C2505" s="47">
        <v>1000</v>
      </c>
    </row>
    <row r="2506" spans="1:3" s="4" customFormat="1" ht="18.75" customHeight="1" x14ac:dyDescent="0.2">
      <c r="A2506" s="40">
        <v>510000</v>
      </c>
      <c r="B2506" s="38" t="s">
        <v>140</v>
      </c>
      <c r="C2506" s="48">
        <f>C2507+C2510</f>
        <v>12000</v>
      </c>
    </row>
    <row r="2507" spans="1:3" s="4" customFormat="1" ht="19.5" x14ac:dyDescent="0.2">
      <c r="A2507" s="40">
        <v>511000</v>
      </c>
      <c r="B2507" s="38" t="s">
        <v>141</v>
      </c>
      <c r="C2507" s="48">
        <f>SUM(C2508:C2509)</f>
        <v>10000</v>
      </c>
    </row>
    <row r="2508" spans="1:3" s="4" customFormat="1" x14ac:dyDescent="0.2">
      <c r="A2508" s="30">
        <v>511200</v>
      </c>
      <c r="B2508" s="31" t="s">
        <v>143</v>
      </c>
      <c r="C2508" s="47">
        <v>5000</v>
      </c>
    </row>
    <row r="2509" spans="1:3" s="4" customFormat="1" x14ac:dyDescent="0.2">
      <c r="A2509" s="30">
        <v>511300</v>
      </c>
      <c r="B2509" s="31" t="s">
        <v>144</v>
      </c>
      <c r="C2509" s="47">
        <v>5000</v>
      </c>
    </row>
    <row r="2510" spans="1:3" s="50" customFormat="1" ht="19.5" x14ac:dyDescent="0.2">
      <c r="A2510" s="40">
        <v>516000</v>
      </c>
      <c r="B2510" s="38" t="s">
        <v>151</v>
      </c>
      <c r="C2510" s="48">
        <f t="shared" ref="C2510" si="224">C2511</f>
        <v>2000</v>
      </c>
    </row>
    <row r="2511" spans="1:3" s="4" customFormat="1" x14ac:dyDescent="0.2">
      <c r="A2511" s="30">
        <v>516100</v>
      </c>
      <c r="B2511" s="31" t="s">
        <v>151</v>
      </c>
      <c r="C2511" s="47">
        <v>2000</v>
      </c>
    </row>
    <row r="2512" spans="1:3" s="50" customFormat="1" ht="19.5" x14ac:dyDescent="0.2">
      <c r="A2512" s="40">
        <v>630000</v>
      </c>
      <c r="B2512" s="38" t="s">
        <v>176</v>
      </c>
      <c r="C2512" s="48">
        <f>C2513</f>
        <v>30000</v>
      </c>
    </row>
    <row r="2513" spans="1:3" s="50" customFormat="1" ht="19.5" x14ac:dyDescent="0.2">
      <c r="A2513" s="40">
        <v>638000</v>
      </c>
      <c r="B2513" s="38" t="s">
        <v>120</v>
      </c>
      <c r="C2513" s="48">
        <f t="shared" ref="C2513" si="225">C2514</f>
        <v>30000</v>
      </c>
    </row>
    <row r="2514" spans="1:3" s="4" customFormat="1" x14ac:dyDescent="0.2">
      <c r="A2514" s="30">
        <v>638100</v>
      </c>
      <c r="B2514" s="31" t="s">
        <v>181</v>
      </c>
      <c r="C2514" s="47">
        <v>30000</v>
      </c>
    </row>
    <row r="2515" spans="1:3" s="4" customFormat="1" x14ac:dyDescent="0.2">
      <c r="A2515" s="53"/>
      <c r="B2515" s="43" t="s">
        <v>214</v>
      </c>
      <c r="C2515" s="70">
        <f>C2486+C2506+C2512</f>
        <v>3634600</v>
      </c>
    </row>
    <row r="2516" spans="1:3" s="4" customFormat="1" x14ac:dyDescent="0.2">
      <c r="A2516" s="15"/>
      <c r="B2516" s="16"/>
      <c r="C2516" s="17"/>
    </row>
    <row r="2517" spans="1:3" s="4" customFormat="1" x14ac:dyDescent="0.2">
      <c r="A2517" s="28"/>
      <c r="B2517" s="16"/>
      <c r="C2517" s="47"/>
    </row>
    <row r="2518" spans="1:3" s="4" customFormat="1" ht="19.5" x14ac:dyDescent="0.2">
      <c r="A2518" s="30" t="s">
        <v>614</v>
      </c>
      <c r="B2518" s="38"/>
      <c r="C2518" s="47"/>
    </row>
    <row r="2519" spans="1:3" s="4" customFormat="1" ht="19.5" x14ac:dyDescent="0.2">
      <c r="A2519" s="30" t="s">
        <v>227</v>
      </c>
      <c r="B2519" s="38"/>
      <c r="C2519" s="47"/>
    </row>
    <row r="2520" spans="1:3" s="4" customFormat="1" ht="19.5" x14ac:dyDescent="0.2">
      <c r="A2520" s="30" t="s">
        <v>371</v>
      </c>
      <c r="B2520" s="38"/>
      <c r="C2520" s="47"/>
    </row>
    <row r="2521" spans="1:3" s="4" customFormat="1" ht="19.5" x14ac:dyDescent="0.2">
      <c r="A2521" s="30" t="s">
        <v>507</v>
      </c>
      <c r="B2521" s="38"/>
      <c r="C2521" s="47"/>
    </row>
    <row r="2522" spans="1:3" s="4" customFormat="1" x14ac:dyDescent="0.2">
      <c r="A2522" s="30"/>
      <c r="B2522" s="32"/>
      <c r="C2522" s="17"/>
    </row>
    <row r="2523" spans="1:3" s="4" customFormat="1" ht="18.75" customHeight="1" x14ac:dyDescent="0.2">
      <c r="A2523" s="40">
        <v>410000</v>
      </c>
      <c r="B2523" s="34" t="s">
        <v>83</v>
      </c>
      <c r="C2523" s="48">
        <f t="shared" ref="C2523" si="226">C2524+C2529+C2541</f>
        <v>1236300</v>
      </c>
    </row>
    <row r="2524" spans="1:3" s="4" customFormat="1" ht="19.5" x14ac:dyDescent="0.2">
      <c r="A2524" s="40">
        <v>411000</v>
      </c>
      <c r="B2524" s="34" t="s">
        <v>186</v>
      </c>
      <c r="C2524" s="48">
        <f t="shared" ref="C2524" si="227">SUM(C2525:C2528)</f>
        <v>990000</v>
      </c>
    </row>
    <row r="2525" spans="1:3" s="4" customFormat="1" x14ac:dyDescent="0.2">
      <c r="A2525" s="30">
        <v>411100</v>
      </c>
      <c r="B2525" s="31" t="s">
        <v>84</v>
      </c>
      <c r="C2525" s="47">
        <v>900000</v>
      </c>
    </row>
    <row r="2526" spans="1:3" s="4" customFormat="1" x14ac:dyDescent="0.2">
      <c r="A2526" s="30">
        <v>411200</v>
      </c>
      <c r="B2526" s="31" t="s">
        <v>199</v>
      </c>
      <c r="C2526" s="47">
        <v>60000</v>
      </c>
    </row>
    <row r="2527" spans="1:3" s="4" customFormat="1" ht="37.5" x14ac:dyDescent="0.2">
      <c r="A2527" s="30">
        <v>411300</v>
      </c>
      <c r="B2527" s="31" t="s">
        <v>85</v>
      </c>
      <c r="C2527" s="47">
        <v>15000</v>
      </c>
    </row>
    <row r="2528" spans="1:3" s="4" customFormat="1" x14ac:dyDescent="0.2">
      <c r="A2528" s="30">
        <v>411400</v>
      </c>
      <c r="B2528" s="31" t="s">
        <v>86</v>
      </c>
      <c r="C2528" s="47">
        <v>15000</v>
      </c>
    </row>
    <row r="2529" spans="1:3" s="4" customFormat="1" ht="18.75" customHeight="1" x14ac:dyDescent="0.2">
      <c r="A2529" s="40">
        <v>412000</v>
      </c>
      <c r="B2529" s="38" t="s">
        <v>191</v>
      </c>
      <c r="C2529" s="48">
        <f>SUM(C2530:C2540)</f>
        <v>245600</v>
      </c>
    </row>
    <row r="2530" spans="1:3" s="4" customFormat="1" x14ac:dyDescent="0.2">
      <c r="A2530" s="30">
        <v>412200</v>
      </c>
      <c r="B2530" s="31" t="s">
        <v>200</v>
      </c>
      <c r="C2530" s="47">
        <v>149000</v>
      </c>
    </row>
    <row r="2531" spans="1:3" s="4" customFormat="1" x14ac:dyDescent="0.2">
      <c r="A2531" s="30">
        <v>412300</v>
      </c>
      <c r="B2531" s="31" t="s">
        <v>88</v>
      </c>
      <c r="C2531" s="47">
        <v>14000</v>
      </c>
    </row>
    <row r="2532" spans="1:3" s="4" customFormat="1" x14ac:dyDescent="0.2">
      <c r="A2532" s="30">
        <v>412500</v>
      </c>
      <c r="B2532" s="31" t="s">
        <v>90</v>
      </c>
      <c r="C2532" s="47">
        <v>3000</v>
      </c>
    </row>
    <row r="2533" spans="1:3" s="4" customFormat="1" x14ac:dyDescent="0.2">
      <c r="A2533" s="30">
        <v>412600</v>
      </c>
      <c r="B2533" s="31" t="s">
        <v>201</v>
      </c>
      <c r="C2533" s="47">
        <v>1700</v>
      </c>
    </row>
    <row r="2534" spans="1:3" s="4" customFormat="1" x14ac:dyDescent="0.2">
      <c r="A2534" s="30">
        <v>412700</v>
      </c>
      <c r="B2534" s="31" t="s">
        <v>188</v>
      </c>
      <c r="C2534" s="47">
        <v>70000</v>
      </c>
    </row>
    <row r="2535" spans="1:3" s="4" customFormat="1" x14ac:dyDescent="0.2">
      <c r="A2535" s="30">
        <v>412900</v>
      </c>
      <c r="B2535" s="31" t="s">
        <v>508</v>
      </c>
      <c r="C2535" s="47">
        <v>0</v>
      </c>
    </row>
    <row r="2536" spans="1:3" s="4" customFormat="1" x14ac:dyDescent="0.2">
      <c r="A2536" s="30">
        <v>412900</v>
      </c>
      <c r="B2536" s="31" t="s">
        <v>277</v>
      </c>
      <c r="C2536" s="47">
        <v>1500</v>
      </c>
    </row>
    <row r="2537" spans="1:3" s="4" customFormat="1" x14ac:dyDescent="0.2">
      <c r="A2537" s="30">
        <v>412900</v>
      </c>
      <c r="B2537" s="39" t="s">
        <v>295</v>
      </c>
      <c r="C2537" s="47">
        <v>400</v>
      </c>
    </row>
    <row r="2538" spans="1:3" s="4" customFormat="1" x14ac:dyDescent="0.2">
      <c r="A2538" s="30">
        <v>412900</v>
      </c>
      <c r="B2538" s="39" t="s">
        <v>296</v>
      </c>
      <c r="C2538" s="47">
        <v>1000</v>
      </c>
    </row>
    <row r="2539" spans="1:3" s="4" customFormat="1" x14ac:dyDescent="0.2">
      <c r="A2539" s="30">
        <v>412900</v>
      </c>
      <c r="B2539" s="39" t="s">
        <v>297</v>
      </c>
      <c r="C2539" s="47">
        <v>2000</v>
      </c>
    </row>
    <row r="2540" spans="1:3" s="4" customFormat="1" x14ac:dyDescent="0.2">
      <c r="A2540" s="30">
        <v>412900</v>
      </c>
      <c r="B2540" s="31" t="s">
        <v>279</v>
      </c>
      <c r="C2540" s="47">
        <v>3000</v>
      </c>
    </row>
    <row r="2541" spans="1:3" s="50" customFormat="1" ht="19.5" x14ac:dyDescent="0.2">
      <c r="A2541" s="40">
        <v>413000</v>
      </c>
      <c r="B2541" s="38" t="s">
        <v>192</v>
      </c>
      <c r="C2541" s="48">
        <f t="shared" ref="C2541" si="228">C2542</f>
        <v>700</v>
      </c>
    </row>
    <row r="2542" spans="1:3" s="4" customFormat="1" x14ac:dyDescent="0.2">
      <c r="A2542" s="30">
        <v>413900</v>
      </c>
      <c r="B2542" s="31" t="s">
        <v>95</v>
      </c>
      <c r="C2542" s="47">
        <v>700</v>
      </c>
    </row>
    <row r="2543" spans="1:3" s="50" customFormat="1" ht="18.75" customHeight="1" x14ac:dyDescent="0.2">
      <c r="A2543" s="40">
        <v>510000</v>
      </c>
      <c r="B2543" s="38" t="s">
        <v>140</v>
      </c>
      <c r="C2543" s="48">
        <f>C2544+C2548+C2546</f>
        <v>11600</v>
      </c>
    </row>
    <row r="2544" spans="1:3" s="4" customFormat="1" ht="19.5" x14ac:dyDescent="0.2">
      <c r="A2544" s="40">
        <v>511000</v>
      </c>
      <c r="B2544" s="38" t="s">
        <v>141</v>
      </c>
      <c r="C2544" s="48">
        <f>SUM(C2545:C2545)</f>
        <v>4000</v>
      </c>
    </row>
    <row r="2545" spans="1:3" s="4" customFormat="1" x14ac:dyDescent="0.2">
      <c r="A2545" s="30">
        <v>511300</v>
      </c>
      <c r="B2545" s="31" t="s">
        <v>144</v>
      </c>
      <c r="C2545" s="47">
        <v>4000</v>
      </c>
    </row>
    <row r="2546" spans="1:3" s="50" customFormat="1" ht="19.5" x14ac:dyDescent="0.2">
      <c r="A2546" s="40">
        <v>513000</v>
      </c>
      <c r="B2546" s="38" t="s">
        <v>149</v>
      </c>
      <c r="C2546" s="48">
        <f t="shared" ref="C2546" si="229">C2547</f>
        <v>6600</v>
      </c>
    </row>
    <row r="2547" spans="1:3" s="4" customFormat="1" x14ac:dyDescent="0.2">
      <c r="A2547" s="49">
        <v>513700</v>
      </c>
      <c r="B2547" s="31" t="s">
        <v>308</v>
      </c>
      <c r="C2547" s="47">
        <v>6600</v>
      </c>
    </row>
    <row r="2548" spans="1:3" s="50" customFormat="1" ht="19.5" x14ac:dyDescent="0.2">
      <c r="A2548" s="40">
        <v>516000</v>
      </c>
      <c r="B2548" s="38" t="s">
        <v>151</v>
      </c>
      <c r="C2548" s="48">
        <f t="shared" ref="C2548" si="230">C2549</f>
        <v>1000</v>
      </c>
    </row>
    <row r="2549" spans="1:3" s="4" customFormat="1" x14ac:dyDescent="0.2">
      <c r="A2549" s="30">
        <v>516100</v>
      </c>
      <c r="B2549" s="31" t="s">
        <v>151</v>
      </c>
      <c r="C2549" s="47">
        <v>1000</v>
      </c>
    </row>
    <row r="2550" spans="1:3" s="50" customFormat="1" ht="19.5" x14ac:dyDescent="0.2">
      <c r="A2550" s="40">
        <v>630000</v>
      </c>
      <c r="B2550" s="38" t="s">
        <v>176</v>
      </c>
      <c r="C2550" s="48">
        <f>C2551</f>
        <v>11000</v>
      </c>
    </row>
    <row r="2551" spans="1:3" s="50" customFormat="1" ht="19.5" x14ac:dyDescent="0.2">
      <c r="A2551" s="40">
        <v>638000</v>
      </c>
      <c r="B2551" s="38" t="s">
        <v>120</v>
      </c>
      <c r="C2551" s="48">
        <f t="shared" ref="C2551" si="231">C2552</f>
        <v>11000</v>
      </c>
    </row>
    <row r="2552" spans="1:3" s="4" customFormat="1" x14ac:dyDescent="0.2">
      <c r="A2552" s="30">
        <v>638100</v>
      </c>
      <c r="B2552" s="31" t="s">
        <v>181</v>
      </c>
      <c r="C2552" s="47">
        <v>11000</v>
      </c>
    </row>
    <row r="2553" spans="1:3" s="4" customFormat="1" x14ac:dyDescent="0.2">
      <c r="A2553" s="53"/>
      <c r="B2553" s="43" t="s">
        <v>214</v>
      </c>
      <c r="C2553" s="70">
        <f>C2523+C2543+C2550</f>
        <v>1258900</v>
      </c>
    </row>
    <row r="2554" spans="1:3" s="4" customFormat="1" x14ac:dyDescent="0.2">
      <c r="A2554" s="15"/>
      <c r="B2554" s="16"/>
      <c r="C2554" s="17"/>
    </row>
    <row r="2555" spans="1:3" s="4" customFormat="1" x14ac:dyDescent="0.2">
      <c r="A2555" s="28"/>
      <c r="B2555" s="16"/>
      <c r="C2555" s="47"/>
    </row>
    <row r="2556" spans="1:3" s="4" customFormat="1" ht="19.5" x14ac:dyDescent="0.2">
      <c r="A2556" s="30" t="s">
        <v>615</v>
      </c>
      <c r="B2556" s="38"/>
      <c r="C2556" s="47"/>
    </row>
    <row r="2557" spans="1:3" s="4" customFormat="1" ht="19.5" x14ac:dyDescent="0.2">
      <c r="A2557" s="30" t="s">
        <v>227</v>
      </c>
      <c r="B2557" s="38"/>
      <c r="C2557" s="47"/>
    </row>
    <row r="2558" spans="1:3" s="4" customFormat="1" ht="19.5" x14ac:dyDescent="0.2">
      <c r="A2558" s="30" t="s">
        <v>372</v>
      </c>
      <c r="B2558" s="38"/>
      <c r="C2558" s="47"/>
    </row>
    <row r="2559" spans="1:3" s="4" customFormat="1" ht="19.5" x14ac:dyDescent="0.2">
      <c r="A2559" s="30" t="s">
        <v>507</v>
      </c>
      <c r="B2559" s="38"/>
      <c r="C2559" s="47"/>
    </row>
    <row r="2560" spans="1:3" s="4" customFormat="1" x14ac:dyDescent="0.2">
      <c r="A2560" s="30"/>
      <c r="B2560" s="32"/>
      <c r="C2560" s="17"/>
    </row>
    <row r="2561" spans="1:3" s="4" customFormat="1" ht="18.75" customHeight="1" x14ac:dyDescent="0.2">
      <c r="A2561" s="40">
        <v>410000</v>
      </c>
      <c r="B2561" s="34" t="s">
        <v>83</v>
      </c>
      <c r="C2561" s="48">
        <f>C2562+C2567</f>
        <v>1516600</v>
      </c>
    </row>
    <row r="2562" spans="1:3" s="4" customFormat="1" ht="19.5" x14ac:dyDescent="0.2">
      <c r="A2562" s="40">
        <v>411000</v>
      </c>
      <c r="B2562" s="34" t="s">
        <v>186</v>
      </c>
      <c r="C2562" s="48">
        <f t="shared" ref="C2562" si="232">SUM(C2563:C2566)</f>
        <v>1217100</v>
      </c>
    </row>
    <row r="2563" spans="1:3" s="4" customFormat="1" x14ac:dyDescent="0.2">
      <c r="A2563" s="30">
        <v>411100</v>
      </c>
      <c r="B2563" s="31" t="s">
        <v>84</v>
      </c>
      <c r="C2563" s="47">
        <v>1142500</v>
      </c>
    </row>
    <row r="2564" spans="1:3" s="4" customFormat="1" x14ac:dyDescent="0.2">
      <c r="A2564" s="30">
        <v>411200</v>
      </c>
      <c r="B2564" s="31" t="s">
        <v>199</v>
      </c>
      <c r="C2564" s="47">
        <v>38000</v>
      </c>
    </row>
    <row r="2565" spans="1:3" s="4" customFormat="1" ht="37.5" x14ac:dyDescent="0.2">
      <c r="A2565" s="30">
        <v>411300</v>
      </c>
      <c r="B2565" s="31" t="s">
        <v>85</v>
      </c>
      <c r="C2565" s="47">
        <v>16600</v>
      </c>
    </row>
    <row r="2566" spans="1:3" s="4" customFormat="1" x14ac:dyDescent="0.2">
      <c r="A2566" s="30">
        <v>411400</v>
      </c>
      <c r="B2566" s="31" t="s">
        <v>86</v>
      </c>
      <c r="C2566" s="47">
        <v>20000</v>
      </c>
    </row>
    <row r="2567" spans="1:3" s="4" customFormat="1" ht="18.75" customHeight="1" x14ac:dyDescent="0.2">
      <c r="A2567" s="40">
        <v>412000</v>
      </c>
      <c r="B2567" s="38" t="s">
        <v>191</v>
      </c>
      <c r="C2567" s="48">
        <f>SUM(C2568:C2576)</f>
        <v>299500</v>
      </c>
    </row>
    <row r="2568" spans="1:3" s="4" customFormat="1" x14ac:dyDescent="0.2">
      <c r="A2568" s="30">
        <v>412200</v>
      </c>
      <c r="B2568" s="31" t="s">
        <v>200</v>
      </c>
      <c r="C2568" s="47">
        <v>180000</v>
      </c>
    </row>
    <row r="2569" spans="1:3" s="4" customFormat="1" x14ac:dyDescent="0.2">
      <c r="A2569" s="30">
        <v>412300</v>
      </c>
      <c r="B2569" s="31" t="s">
        <v>88</v>
      </c>
      <c r="C2569" s="47">
        <v>18200</v>
      </c>
    </row>
    <row r="2570" spans="1:3" s="4" customFormat="1" x14ac:dyDescent="0.2">
      <c r="A2570" s="30">
        <v>412500</v>
      </c>
      <c r="B2570" s="31" t="s">
        <v>90</v>
      </c>
      <c r="C2570" s="47">
        <v>3600</v>
      </c>
    </row>
    <row r="2571" spans="1:3" s="4" customFormat="1" x14ac:dyDescent="0.2">
      <c r="A2571" s="30">
        <v>412600</v>
      </c>
      <c r="B2571" s="31" t="s">
        <v>201</v>
      </c>
      <c r="C2571" s="47">
        <v>2000</v>
      </c>
    </row>
    <row r="2572" spans="1:3" s="4" customFormat="1" x14ac:dyDescent="0.2">
      <c r="A2572" s="30">
        <v>412700</v>
      </c>
      <c r="B2572" s="31" t="s">
        <v>188</v>
      </c>
      <c r="C2572" s="47">
        <v>90000</v>
      </c>
    </row>
    <row r="2573" spans="1:3" s="4" customFormat="1" x14ac:dyDescent="0.2">
      <c r="A2573" s="30">
        <v>412900</v>
      </c>
      <c r="B2573" s="31" t="s">
        <v>508</v>
      </c>
      <c r="C2573" s="47">
        <v>0</v>
      </c>
    </row>
    <row r="2574" spans="1:3" s="4" customFormat="1" x14ac:dyDescent="0.2">
      <c r="A2574" s="30">
        <v>412900</v>
      </c>
      <c r="B2574" s="39" t="s">
        <v>277</v>
      </c>
      <c r="C2574" s="47">
        <v>3000</v>
      </c>
    </row>
    <row r="2575" spans="1:3" s="4" customFormat="1" x14ac:dyDescent="0.2">
      <c r="A2575" s="30">
        <v>412900</v>
      </c>
      <c r="B2575" s="39" t="s">
        <v>296</v>
      </c>
      <c r="C2575" s="47">
        <v>400</v>
      </c>
    </row>
    <row r="2576" spans="1:3" s="4" customFormat="1" x14ac:dyDescent="0.2">
      <c r="A2576" s="30">
        <v>412900</v>
      </c>
      <c r="B2576" s="39" t="s">
        <v>297</v>
      </c>
      <c r="C2576" s="47">
        <v>2300</v>
      </c>
    </row>
    <row r="2577" spans="1:3" s="4" customFormat="1" ht="18.75" customHeight="1" x14ac:dyDescent="0.2">
      <c r="A2577" s="40">
        <v>510000</v>
      </c>
      <c r="B2577" s="38" t="s">
        <v>140</v>
      </c>
      <c r="C2577" s="48">
        <f>C2578+C2581</f>
        <v>14000</v>
      </c>
    </row>
    <row r="2578" spans="1:3" s="4" customFormat="1" ht="19.5" x14ac:dyDescent="0.2">
      <c r="A2578" s="40">
        <v>511000</v>
      </c>
      <c r="B2578" s="38" t="s">
        <v>141</v>
      </c>
      <c r="C2578" s="48">
        <f>SUM(C2579:C2580)</f>
        <v>12500</v>
      </c>
    </row>
    <row r="2579" spans="1:3" s="4" customFormat="1" x14ac:dyDescent="0.2">
      <c r="A2579" s="30">
        <v>511300</v>
      </c>
      <c r="B2579" s="31" t="s">
        <v>144</v>
      </c>
      <c r="C2579" s="47">
        <v>5000</v>
      </c>
    </row>
    <row r="2580" spans="1:3" s="4" customFormat="1" x14ac:dyDescent="0.2">
      <c r="A2580" s="30">
        <v>511700</v>
      </c>
      <c r="B2580" s="31" t="s">
        <v>147</v>
      </c>
      <c r="C2580" s="47">
        <v>7500</v>
      </c>
    </row>
    <row r="2581" spans="1:3" s="4" customFormat="1" ht="19.5" x14ac:dyDescent="0.2">
      <c r="A2581" s="40">
        <v>516000</v>
      </c>
      <c r="B2581" s="38" t="s">
        <v>151</v>
      </c>
      <c r="C2581" s="48">
        <f t="shared" ref="C2581" si="233">C2582</f>
        <v>1500</v>
      </c>
    </row>
    <row r="2582" spans="1:3" s="4" customFormat="1" x14ac:dyDescent="0.2">
      <c r="A2582" s="30">
        <v>516100</v>
      </c>
      <c r="B2582" s="31" t="s">
        <v>151</v>
      </c>
      <c r="C2582" s="47">
        <v>1500</v>
      </c>
    </row>
    <row r="2583" spans="1:3" s="50" customFormat="1" ht="18.75" customHeight="1" x14ac:dyDescent="0.2">
      <c r="A2583" s="40">
        <v>630000</v>
      </c>
      <c r="B2583" s="38" t="s">
        <v>176</v>
      </c>
      <c r="C2583" s="48">
        <f>C2584</f>
        <v>10000</v>
      </c>
    </row>
    <row r="2584" spans="1:3" s="50" customFormat="1" ht="19.5" x14ac:dyDescent="0.2">
      <c r="A2584" s="40">
        <v>638000</v>
      </c>
      <c r="B2584" s="38" t="s">
        <v>120</v>
      </c>
      <c r="C2584" s="48">
        <f t="shared" ref="C2584" si="234">C2585</f>
        <v>10000</v>
      </c>
    </row>
    <row r="2585" spans="1:3" s="4" customFormat="1" x14ac:dyDescent="0.2">
      <c r="A2585" s="30">
        <v>638100</v>
      </c>
      <c r="B2585" s="31" t="s">
        <v>181</v>
      </c>
      <c r="C2585" s="47">
        <v>10000</v>
      </c>
    </row>
    <row r="2586" spans="1:3" s="4" customFormat="1" x14ac:dyDescent="0.2">
      <c r="A2586" s="53"/>
      <c r="B2586" s="43" t="s">
        <v>214</v>
      </c>
      <c r="C2586" s="70">
        <f>C2561+C2577+C2583</f>
        <v>1540600</v>
      </c>
    </row>
    <row r="2587" spans="1:3" s="4" customFormat="1" x14ac:dyDescent="0.2">
      <c r="A2587" s="15"/>
      <c r="B2587" s="16"/>
      <c r="C2587" s="17"/>
    </row>
    <row r="2588" spans="1:3" s="4" customFormat="1" x14ac:dyDescent="0.2">
      <c r="A2588" s="28"/>
      <c r="B2588" s="16"/>
      <c r="C2588" s="47"/>
    </row>
    <row r="2589" spans="1:3" s="4" customFormat="1" ht="19.5" x14ac:dyDescent="0.2">
      <c r="A2589" s="30" t="s">
        <v>616</v>
      </c>
      <c r="B2589" s="38"/>
      <c r="C2589" s="47"/>
    </row>
    <row r="2590" spans="1:3" s="4" customFormat="1" ht="19.5" x14ac:dyDescent="0.2">
      <c r="A2590" s="30" t="s">
        <v>227</v>
      </c>
      <c r="B2590" s="38"/>
      <c r="C2590" s="47"/>
    </row>
    <row r="2591" spans="1:3" s="4" customFormat="1" ht="19.5" x14ac:dyDescent="0.2">
      <c r="A2591" s="30" t="s">
        <v>373</v>
      </c>
      <c r="B2591" s="38"/>
      <c r="C2591" s="47"/>
    </row>
    <row r="2592" spans="1:3" s="4" customFormat="1" ht="19.5" x14ac:dyDescent="0.2">
      <c r="A2592" s="30" t="s">
        <v>507</v>
      </c>
      <c r="B2592" s="38"/>
      <c r="C2592" s="47"/>
    </row>
    <row r="2593" spans="1:3" s="4" customFormat="1" x14ac:dyDescent="0.2">
      <c r="A2593" s="30"/>
      <c r="B2593" s="32"/>
      <c r="C2593" s="17"/>
    </row>
    <row r="2594" spans="1:3" s="4" customFormat="1" ht="18.75" customHeight="1" x14ac:dyDescent="0.2">
      <c r="A2594" s="40">
        <v>410000</v>
      </c>
      <c r="B2594" s="34" t="s">
        <v>83</v>
      </c>
      <c r="C2594" s="48">
        <f>C2595+C2600</f>
        <v>825300</v>
      </c>
    </row>
    <row r="2595" spans="1:3" s="4" customFormat="1" ht="19.5" x14ac:dyDescent="0.2">
      <c r="A2595" s="40">
        <v>411000</v>
      </c>
      <c r="B2595" s="34" t="s">
        <v>186</v>
      </c>
      <c r="C2595" s="48">
        <f>SUM(C2596:C2599)</f>
        <v>695400</v>
      </c>
    </row>
    <row r="2596" spans="1:3" s="4" customFormat="1" x14ac:dyDescent="0.2">
      <c r="A2596" s="30">
        <v>411100</v>
      </c>
      <c r="B2596" s="31" t="s">
        <v>84</v>
      </c>
      <c r="C2596" s="47">
        <v>654500</v>
      </c>
    </row>
    <row r="2597" spans="1:3" s="4" customFormat="1" x14ac:dyDescent="0.2">
      <c r="A2597" s="30">
        <v>411200</v>
      </c>
      <c r="B2597" s="31" t="s">
        <v>199</v>
      </c>
      <c r="C2597" s="47">
        <v>23000</v>
      </c>
    </row>
    <row r="2598" spans="1:3" s="4" customFormat="1" ht="37.5" x14ac:dyDescent="0.2">
      <c r="A2598" s="30">
        <v>411300</v>
      </c>
      <c r="B2598" s="31" t="s">
        <v>85</v>
      </c>
      <c r="C2598" s="47">
        <v>5000</v>
      </c>
    </row>
    <row r="2599" spans="1:3" s="4" customFormat="1" x14ac:dyDescent="0.2">
      <c r="A2599" s="30">
        <v>411400</v>
      </c>
      <c r="B2599" s="31" t="s">
        <v>86</v>
      </c>
      <c r="C2599" s="47">
        <v>12900</v>
      </c>
    </row>
    <row r="2600" spans="1:3" s="4" customFormat="1" ht="18.75" customHeight="1" x14ac:dyDescent="0.2">
      <c r="A2600" s="40">
        <v>412000</v>
      </c>
      <c r="B2600" s="38" t="s">
        <v>191</v>
      </c>
      <c r="C2600" s="48">
        <f>SUM(C2601:C2609)</f>
        <v>129900</v>
      </c>
    </row>
    <row r="2601" spans="1:3" s="4" customFormat="1" x14ac:dyDescent="0.2">
      <c r="A2601" s="30">
        <v>412200</v>
      </c>
      <c r="B2601" s="31" t="s">
        <v>200</v>
      </c>
      <c r="C2601" s="47">
        <v>95000</v>
      </c>
    </row>
    <row r="2602" spans="1:3" s="4" customFormat="1" x14ac:dyDescent="0.2">
      <c r="A2602" s="30">
        <v>412300</v>
      </c>
      <c r="B2602" s="31" t="s">
        <v>88</v>
      </c>
      <c r="C2602" s="47">
        <v>7900</v>
      </c>
    </row>
    <row r="2603" spans="1:3" s="4" customFormat="1" x14ac:dyDescent="0.2">
      <c r="A2603" s="30">
        <v>412500</v>
      </c>
      <c r="B2603" s="31" t="s">
        <v>90</v>
      </c>
      <c r="C2603" s="47">
        <v>1500</v>
      </c>
    </row>
    <row r="2604" spans="1:3" s="4" customFormat="1" x14ac:dyDescent="0.2">
      <c r="A2604" s="30">
        <v>412600</v>
      </c>
      <c r="B2604" s="31" t="s">
        <v>201</v>
      </c>
      <c r="C2604" s="47">
        <v>1600</v>
      </c>
    </row>
    <row r="2605" spans="1:3" s="4" customFormat="1" x14ac:dyDescent="0.2">
      <c r="A2605" s="30">
        <v>412700</v>
      </c>
      <c r="B2605" s="31" t="s">
        <v>188</v>
      </c>
      <c r="C2605" s="47">
        <v>20000</v>
      </c>
    </row>
    <row r="2606" spans="1:3" s="4" customFormat="1" x14ac:dyDescent="0.2">
      <c r="A2606" s="30">
        <v>412900</v>
      </c>
      <c r="B2606" s="31" t="s">
        <v>508</v>
      </c>
      <c r="C2606" s="47">
        <v>0</v>
      </c>
    </row>
    <row r="2607" spans="1:3" s="4" customFormat="1" x14ac:dyDescent="0.2">
      <c r="A2607" s="30">
        <v>412900</v>
      </c>
      <c r="B2607" s="39" t="s">
        <v>296</v>
      </c>
      <c r="C2607" s="47">
        <v>2000</v>
      </c>
    </row>
    <row r="2608" spans="1:3" s="4" customFormat="1" x14ac:dyDescent="0.2">
      <c r="A2608" s="30">
        <v>412900</v>
      </c>
      <c r="B2608" s="39" t="s">
        <v>297</v>
      </c>
      <c r="C2608" s="47">
        <v>1400</v>
      </c>
    </row>
    <row r="2609" spans="1:3" s="4" customFormat="1" x14ac:dyDescent="0.2">
      <c r="A2609" s="30">
        <v>412900</v>
      </c>
      <c r="B2609" s="31" t="s">
        <v>279</v>
      </c>
      <c r="C2609" s="47">
        <v>500</v>
      </c>
    </row>
    <row r="2610" spans="1:3" s="50" customFormat="1" ht="19.5" x14ac:dyDescent="0.2">
      <c r="A2610" s="40">
        <v>510000</v>
      </c>
      <c r="B2610" s="38" t="s">
        <v>140</v>
      </c>
      <c r="C2610" s="48">
        <f t="shared" ref="C2610" si="235">C2611</f>
        <v>1000</v>
      </c>
    </row>
    <row r="2611" spans="1:3" s="50" customFormat="1" ht="19.5" x14ac:dyDescent="0.2">
      <c r="A2611" s="40">
        <v>511000</v>
      </c>
      <c r="B2611" s="38" t="s">
        <v>141</v>
      </c>
      <c r="C2611" s="48">
        <f>SUM(C2612:C2612)</f>
        <v>1000</v>
      </c>
    </row>
    <row r="2612" spans="1:3" s="4" customFormat="1" x14ac:dyDescent="0.2">
      <c r="A2612" s="30">
        <v>511300</v>
      </c>
      <c r="B2612" s="31" t="s">
        <v>144</v>
      </c>
      <c r="C2612" s="47">
        <v>1000</v>
      </c>
    </row>
    <row r="2613" spans="1:3" s="4" customFormat="1" x14ac:dyDescent="0.2">
      <c r="A2613" s="53"/>
      <c r="B2613" s="43" t="s">
        <v>214</v>
      </c>
      <c r="C2613" s="70">
        <f>C2594+C2610</f>
        <v>826300</v>
      </c>
    </row>
    <row r="2614" spans="1:3" s="4" customFormat="1" x14ac:dyDescent="0.2">
      <c r="A2614" s="15"/>
      <c r="B2614" s="16"/>
      <c r="C2614" s="17"/>
    </row>
    <row r="2615" spans="1:3" s="4" customFormat="1" x14ac:dyDescent="0.2">
      <c r="A2615" s="28"/>
      <c r="B2615" s="16"/>
      <c r="C2615" s="47"/>
    </row>
    <row r="2616" spans="1:3" s="4" customFormat="1" ht="19.5" x14ac:dyDescent="0.2">
      <c r="A2616" s="30" t="s">
        <v>617</v>
      </c>
      <c r="B2616" s="38"/>
      <c r="C2616" s="47"/>
    </row>
    <row r="2617" spans="1:3" s="4" customFormat="1" ht="19.5" x14ac:dyDescent="0.2">
      <c r="A2617" s="30" t="s">
        <v>227</v>
      </c>
      <c r="B2617" s="38"/>
      <c r="C2617" s="47"/>
    </row>
    <row r="2618" spans="1:3" s="4" customFormat="1" ht="19.5" x14ac:dyDescent="0.2">
      <c r="A2618" s="30" t="s">
        <v>374</v>
      </c>
      <c r="B2618" s="38"/>
      <c r="C2618" s="47"/>
    </row>
    <row r="2619" spans="1:3" s="4" customFormat="1" ht="19.5" x14ac:dyDescent="0.2">
      <c r="A2619" s="30" t="s">
        <v>507</v>
      </c>
      <c r="B2619" s="38"/>
      <c r="C2619" s="47"/>
    </row>
    <row r="2620" spans="1:3" s="4" customFormat="1" x14ac:dyDescent="0.2">
      <c r="A2620" s="30"/>
      <c r="B2620" s="32"/>
      <c r="C2620" s="17"/>
    </row>
    <row r="2621" spans="1:3" s="4" customFormat="1" ht="19.5" x14ac:dyDescent="0.2">
      <c r="A2621" s="40">
        <v>410000</v>
      </c>
      <c r="B2621" s="34" t="s">
        <v>83</v>
      </c>
      <c r="C2621" s="48">
        <f t="shared" ref="C2621" si="236">C2622+C2627</f>
        <v>2031400</v>
      </c>
    </row>
    <row r="2622" spans="1:3" s="4" customFormat="1" ht="19.5" x14ac:dyDescent="0.2">
      <c r="A2622" s="40">
        <v>411000</v>
      </c>
      <c r="B2622" s="34" t="s">
        <v>186</v>
      </c>
      <c r="C2622" s="48">
        <f t="shared" ref="C2622" si="237">SUM(C2623:C2626)</f>
        <v>1599000</v>
      </c>
    </row>
    <row r="2623" spans="1:3" s="4" customFormat="1" x14ac:dyDescent="0.2">
      <c r="A2623" s="30">
        <v>411100</v>
      </c>
      <c r="B2623" s="31" t="s">
        <v>84</v>
      </c>
      <c r="C2623" s="47">
        <v>1489500</v>
      </c>
    </row>
    <row r="2624" spans="1:3" s="4" customFormat="1" x14ac:dyDescent="0.2">
      <c r="A2624" s="30">
        <v>411200</v>
      </c>
      <c r="B2624" s="31" t="s">
        <v>199</v>
      </c>
      <c r="C2624" s="47">
        <v>73800</v>
      </c>
    </row>
    <row r="2625" spans="1:3" s="4" customFormat="1" ht="37.5" x14ac:dyDescent="0.2">
      <c r="A2625" s="30">
        <v>411300</v>
      </c>
      <c r="B2625" s="31" t="s">
        <v>85</v>
      </c>
      <c r="C2625" s="47">
        <v>0</v>
      </c>
    </row>
    <row r="2626" spans="1:3" s="4" customFormat="1" x14ac:dyDescent="0.2">
      <c r="A2626" s="30">
        <v>411400</v>
      </c>
      <c r="B2626" s="31" t="s">
        <v>86</v>
      </c>
      <c r="C2626" s="47">
        <v>35700</v>
      </c>
    </row>
    <row r="2627" spans="1:3" s="4" customFormat="1" ht="18.75" customHeight="1" x14ac:dyDescent="0.2">
      <c r="A2627" s="40">
        <v>412000</v>
      </c>
      <c r="B2627" s="38" t="s">
        <v>191</v>
      </c>
      <c r="C2627" s="48">
        <f>SUM(C2628:C2636)</f>
        <v>432400</v>
      </c>
    </row>
    <row r="2628" spans="1:3" s="4" customFormat="1" x14ac:dyDescent="0.2">
      <c r="A2628" s="30">
        <v>412200</v>
      </c>
      <c r="B2628" s="31" t="s">
        <v>200</v>
      </c>
      <c r="C2628" s="47">
        <v>250000</v>
      </c>
    </row>
    <row r="2629" spans="1:3" s="4" customFormat="1" x14ac:dyDescent="0.2">
      <c r="A2629" s="30">
        <v>412300</v>
      </c>
      <c r="B2629" s="31" t="s">
        <v>88</v>
      </c>
      <c r="C2629" s="47">
        <v>23000</v>
      </c>
    </row>
    <row r="2630" spans="1:3" s="4" customFormat="1" x14ac:dyDescent="0.2">
      <c r="A2630" s="30">
        <v>412500</v>
      </c>
      <c r="B2630" s="31" t="s">
        <v>90</v>
      </c>
      <c r="C2630" s="47">
        <v>3000</v>
      </c>
    </row>
    <row r="2631" spans="1:3" s="4" customFormat="1" x14ac:dyDescent="0.2">
      <c r="A2631" s="30">
        <v>412600</v>
      </c>
      <c r="B2631" s="31" t="s">
        <v>201</v>
      </c>
      <c r="C2631" s="47">
        <v>2300</v>
      </c>
    </row>
    <row r="2632" spans="1:3" s="4" customFormat="1" x14ac:dyDescent="0.2">
      <c r="A2632" s="30">
        <v>412700</v>
      </c>
      <c r="B2632" s="31" t="s">
        <v>188</v>
      </c>
      <c r="C2632" s="47">
        <v>140000</v>
      </c>
    </row>
    <row r="2633" spans="1:3" s="4" customFormat="1" x14ac:dyDescent="0.2">
      <c r="A2633" s="30">
        <v>412900</v>
      </c>
      <c r="B2633" s="31" t="s">
        <v>508</v>
      </c>
      <c r="C2633" s="47">
        <v>0</v>
      </c>
    </row>
    <row r="2634" spans="1:3" s="4" customFormat="1" x14ac:dyDescent="0.2">
      <c r="A2634" s="30">
        <v>412900</v>
      </c>
      <c r="B2634" s="39" t="s">
        <v>296</v>
      </c>
      <c r="C2634" s="47">
        <v>9200</v>
      </c>
    </row>
    <row r="2635" spans="1:3" s="4" customFormat="1" x14ac:dyDescent="0.2">
      <c r="A2635" s="30">
        <v>412900</v>
      </c>
      <c r="B2635" s="39" t="s">
        <v>297</v>
      </c>
      <c r="C2635" s="47">
        <v>3000</v>
      </c>
    </row>
    <row r="2636" spans="1:3" s="4" customFormat="1" x14ac:dyDescent="0.2">
      <c r="A2636" s="30">
        <v>412900</v>
      </c>
      <c r="B2636" s="31" t="s">
        <v>279</v>
      </c>
      <c r="C2636" s="47">
        <v>1900</v>
      </c>
    </row>
    <row r="2637" spans="1:3" s="4" customFormat="1" ht="19.5" x14ac:dyDescent="0.2">
      <c r="A2637" s="40">
        <v>510000</v>
      </c>
      <c r="B2637" s="38" t="s">
        <v>140</v>
      </c>
      <c r="C2637" s="48">
        <f>C2638</f>
        <v>10000</v>
      </c>
    </row>
    <row r="2638" spans="1:3" s="4" customFormat="1" ht="19.5" x14ac:dyDescent="0.2">
      <c r="A2638" s="40">
        <v>511000</v>
      </c>
      <c r="B2638" s="38" t="s">
        <v>141</v>
      </c>
      <c r="C2638" s="48">
        <f>SUM(C2639:C2639)</f>
        <v>10000</v>
      </c>
    </row>
    <row r="2639" spans="1:3" s="4" customFormat="1" x14ac:dyDescent="0.2">
      <c r="A2639" s="30">
        <v>511300</v>
      </c>
      <c r="B2639" s="31" t="s">
        <v>144</v>
      </c>
      <c r="C2639" s="47">
        <v>10000</v>
      </c>
    </row>
    <row r="2640" spans="1:3" s="50" customFormat="1" ht="19.5" x14ac:dyDescent="0.2">
      <c r="A2640" s="40">
        <v>630000</v>
      </c>
      <c r="B2640" s="38" t="s">
        <v>176</v>
      </c>
      <c r="C2640" s="48">
        <f>C2641</f>
        <v>0</v>
      </c>
    </row>
    <row r="2641" spans="1:3" s="50" customFormat="1" ht="19.5" x14ac:dyDescent="0.2">
      <c r="A2641" s="40">
        <v>638000</v>
      </c>
      <c r="B2641" s="38" t="s">
        <v>120</v>
      </c>
      <c r="C2641" s="48">
        <f t="shared" ref="C2641" si="238">C2642</f>
        <v>0</v>
      </c>
    </row>
    <row r="2642" spans="1:3" s="4" customFormat="1" x14ac:dyDescent="0.2">
      <c r="A2642" s="30">
        <v>638100</v>
      </c>
      <c r="B2642" s="31" t="s">
        <v>181</v>
      </c>
      <c r="C2642" s="47">
        <v>0</v>
      </c>
    </row>
    <row r="2643" spans="1:3" s="4" customFormat="1" x14ac:dyDescent="0.2">
      <c r="A2643" s="53"/>
      <c r="B2643" s="43" t="s">
        <v>214</v>
      </c>
      <c r="C2643" s="70">
        <f>C2621+C2637+C2640</f>
        <v>2041400</v>
      </c>
    </row>
    <row r="2644" spans="1:3" s="4" customFormat="1" x14ac:dyDescent="0.2">
      <c r="A2644" s="15"/>
      <c r="B2644" s="16"/>
      <c r="C2644" s="17"/>
    </row>
    <row r="2645" spans="1:3" s="4" customFormat="1" x14ac:dyDescent="0.2">
      <c r="A2645" s="28"/>
      <c r="B2645" s="16"/>
      <c r="C2645" s="47"/>
    </row>
    <row r="2646" spans="1:3" s="4" customFormat="1" ht="19.5" x14ac:dyDescent="0.2">
      <c r="A2646" s="30" t="s">
        <v>618</v>
      </c>
      <c r="B2646" s="38"/>
      <c r="C2646" s="47"/>
    </row>
    <row r="2647" spans="1:3" s="4" customFormat="1" ht="19.5" x14ac:dyDescent="0.2">
      <c r="A2647" s="30" t="s">
        <v>227</v>
      </c>
      <c r="B2647" s="38"/>
      <c r="C2647" s="47"/>
    </row>
    <row r="2648" spans="1:3" s="4" customFormat="1" ht="19.5" x14ac:dyDescent="0.2">
      <c r="A2648" s="30" t="s">
        <v>375</v>
      </c>
      <c r="B2648" s="38"/>
      <c r="C2648" s="47"/>
    </row>
    <row r="2649" spans="1:3" s="4" customFormat="1" ht="19.5" x14ac:dyDescent="0.2">
      <c r="A2649" s="30" t="s">
        <v>507</v>
      </c>
      <c r="B2649" s="38"/>
      <c r="C2649" s="47"/>
    </row>
    <row r="2650" spans="1:3" s="4" customFormat="1" x14ac:dyDescent="0.2">
      <c r="A2650" s="30"/>
      <c r="B2650" s="32"/>
      <c r="C2650" s="17"/>
    </row>
    <row r="2651" spans="1:3" s="4" customFormat="1" ht="18.75" customHeight="1" x14ac:dyDescent="0.2">
      <c r="A2651" s="40">
        <v>410000</v>
      </c>
      <c r="B2651" s="34" t="s">
        <v>83</v>
      </c>
      <c r="C2651" s="48">
        <f>C2652+C2657</f>
        <v>972200</v>
      </c>
    </row>
    <row r="2652" spans="1:3" s="4" customFormat="1" ht="19.5" x14ac:dyDescent="0.2">
      <c r="A2652" s="40">
        <v>411000</v>
      </c>
      <c r="B2652" s="34" t="s">
        <v>186</v>
      </c>
      <c r="C2652" s="48">
        <f>SUM(C2653:C2656)</f>
        <v>781300</v>
      </c>
    </row>
    <row r="2653" spans="1:3" s="4" customFormat="1" x14ac:dyDescent="0.2">
      <c r="A2653" s="30">
        <v>411100</v>
      </c>
      <c r="B2653" s="31" t="s">
        <v>84</v>
      </c>
      <c r="C2653" s="47">
        <v>727000</v>
      </c>
    </row>
    <row r="2654" spans="1:3" s="4" customFormat="1" x14ac:dyDescent="0.2">
      <c r="A2654" s="30">
        <v>411200</v>
      </c>
      <c r="B2654" s="31" t="s">
        <v>199</v>
      </c>
      <c r="C2654" s="47">
        <v>29300</v>
      </c>
    </row>
    <row r="2655" spans="1:3" s="4" customFormat="1" ht="37.5" x14ac:dyDescent="0.2">
      <c r="A2655" s="30">
        <v>411300</v>
      </c>
      <c r="B2655" s="31" t="s">
        <v>85</v>
      </c>
      <c r="C2655" s="47">
        <v>12000</v>
      </c>
    </row>
    <row r="2656" spans="1:3" s="4" customFormat="1" x14ac:dyDescent="0.2">
      <c r="A2656" s="30">
        <v>411400</v>
      </c>
      <c r="B2656" s="31" t="s">
        <v>86</v>
      </c>
      <c r="C2656" s="47">
        <v>13000</v>
      </c>
    </row>
    <row r="2657" spans="1:3" s="4" customFormat="1" ht="18.75" customHeight="1" x14ac:dyDescent="0.2">
      <c r="A2657" s="40">
        <v>412000</v>
      </c>
      <c r="B2657" s="38" t="s">
        <v>191</v>
      </c>
      <c r="C2657" s="48">
        <f>SUM(C2658:C2667)</f>
        <v>190900</v>
      </c>
    </row>
    <row r="2658" spans="1:3" s="4" customFormat="1" x14ac:dyDescent="0.2">
      <c r="A2658" s="30">
        <v>412200</v>
      </c>
      <c r="B2658" s="31" t="s">
        <v>200</v>
      </c>
      <c r="C2658" s="47">
        <v>122000</v>
      </c>
    </row>
    <row r="2659" spans="1:3" s="4" customFormat="1" x14ac:dyDescent="0.2">
      <c r="A2659" s="30">
        <v>412300</v>
      </c>
      <c r="B2659" s="31" t="s">
        <v>88</v>
      </c>
      <c r="C2659" s="47">
        <v>15400</v>
      </c>
    </row>
    <row r="2660" spans="1:3" s="4" customFormat="1" x14ac:dyDescent="0.2">
      <c r="A2660" s="30">
        <v>412500</v>
      </c>
      <c r="B2660" s="31" t="s">
        <v>90</v>
      </c>
      <c r="C2660" s="47">
        <v>3000</v>
      </c>
    </row>
    <row r="2661" spans="1:3" s="4" customFormat="1" x14ac:dyDescent="0.2">
      <c r="A2661" s="30">
        <v>412600</v>
      </c>
      <c r="B2661" s="31" t="s">
        <v>201</v>
      </c>
      <c r="C2661" s="47">
        <v>900</v>
      </c>
    </row>
    <row r="2662" spans="1:3" s="4" customFormat="1" x14ac:dyDescent="0.2">
      <c r="A2662" s="30">
        <v>412700</v>
      </c>
      <c r="B2662" s="31" t="s">
        <v>188</v>
      </c>
      <c r="C2662" s="47">
        <v>45000</v>
      </c>
    </row>
    <row r="2663" spans="1:3" s="4" customFormat="1" x14ac:dyDescent="0.2">
      <c r="A2663" s="30">
        <v>412900</v>
      </c>
      <c r="B2663" s="39" t="s">
        <v>508</v>
      </c>
      <c r="C2663" s="47">
        <v>0</v>
      </c>
    </row>
    <row r="2664" spans="1:3" s="4" customFormat="1" x14ac:dyDescent="0.2">
      <c r="A2664" s="30">
        <v>412900</v>
      </c>
      <c r="B2664" s="39" t="s">
        <v>277</v>
      </c>
      <c r="C2664" s="47">
        <v>1200</v>
      </c>
    </row>
    <row r="2665" spans="1:3" s="4" customFormat="1" x14ac:dyDescent="0.2">
      <c r="A2665" s="30">
        <v>412900</v>
      </c>
      <c r="B2665" s="39" t="s">
        <v>295</v>
      </c>
      <c r="C2665" s="47">
        <v>400</v>
      </c>
    </row>
    <row r="2666" spans="1:3" s="4" customFormat="1" x14ac:dyDescent="0.2">
      <c r="A2666" s="30">
        <v>412900</v>
      </c>
      <c r="B2666" s="39" t="s">
        <v>296</v>
      </c>
      <c r="C2666" s="47">
        <v>3000</v>
      </c>
    </row>
    <row r="2667" spans="1:3" s="4" customFormat="1" x14ac:dyDescent="0.2">
      <c r="A2667" s="30">
        <v>412900</v>
      </c>
      <c r="B2667" s="39" t="s">
        <v>279</v>
      </c>
      <c r="C2667" s="47">
        <v>0</v>
      </c>
    </row>
    <row r="2668" spans="1:3" s="50" customFormat="1" ht="18.75" customHeight="1" x14ac:dyDescent="0.2">
      <c r="A2668" s="40">
        <v>510000</v>
      </c>
      <c r="B2668" s="38" t="s">
        <v>140</v>
      </c>
      <c r="C2668" s="48">
        <f>C2669</f>
        <v>10000</v>
      </c>
    </row>
    <row r="2669" spans="1:3" s="50" customFormat="1" ht="19.5" x14ac:dyDescent="0.2">
      <c r="A2669" s="40">
        <v>511000</v>
      </c>
      <c r="B2669" s="38" t="s">
        <v>141</v>
      </c>
      <c r="C2669" s="48">
        <f>SUM(C2670:C2671)</f>
        <v>10000</v>
      </c>
    </row>
    <row r="2670" spans="1:3" s="4" customFormat="1" x14ac:dyDescent="0.2">
      <c r="A2670" s="30">
        <v>511200</v>
      </c>
      <c r="B2670" s="31" t="s">
        <v>143</v>
      </c>
      <c r="C2670" s="47">
        <v>5000</v>
      </c>
    </row>
    <row r="2671" spans="1:3" s="4" customFormat="1" x14ac:dyDescent="0.2">
      <c r="A2671" s="30">
        <v>511300</v>
      </c>
      <c r="B2671" s="31" t="s">
        <v>144</v>
      </c>
      <c r="C2671" s="47">
        <v>5000</v>
      </c>
    </row>
    <row r="2672" spans="1:3" s="50" customFormat="1" ht="19.5" x14ac:dyDescent="0.2">
      <c r="A2672" s="40">
        <v>630000</v>
      </c>
      <c r="B2672" s="38" t="s">
        <v>176</v>
      </c>
      <c r="C2672" s="48">
        <f>C2673</f>
        <v>7000</v>
      </c>
    </row>
    <row r="2673" spans="1:3" s="50" customFormat="1" ht="19.5" x14ac:dyDescent="0.2">
      <c r="A2673" s="40">
        <v>638000</v>
      </c>
      <c r="B2673" s="38" t="s">
        <v>120</v>
      </c>
      <c r="C2673" s="48">
        <f t="shared" ref="C2673" si="239">C2674</f>
        <v>7000</v>
      </c>
    </row>
    <row r="2674" spans="1:3" s="4" customFormat="1" x14ac:dyDescent="0.2">
      <c r="A2674" s="30">
        <v>638100</v>
      </c>
      <c r="B2674" s="31" t="s">
        <v>181</v>
      </c>
      <c r="C2674" s="47">
        <v>7000</v>
      </c>
    </row>
    <row r="2675" spans="1:3" s="4" customFormat="1" x14ac:dyDescent="0.2">
      <c r="A2675" s="53"/>
      <c r="B2675" s="43" t="s">
        <v>214</v>
      </c>
      <c r="C2675" s="70">
        <f>C2651+C2668+C2672</f>
        <v>989200</v>
      </c>
    </row>
    <row r="2676" spans="1:3" s="4" customFormat="1" x14ac:dyDescent="0.2">
      <c r="A2676" s="15"/>
      <c r="B2676" s="16"/>
      <c r="C2676" s="17"/>
    </row>
    <row r="2677" spans="1:3" s="4" customFormat="1" x14ac:dyDescent="0.2">
      <c r="A2677" s="28"/>
      <c r="B2677" s="16"/>
      <c r="C2677" s="47"/>
    </row>
    <row r="2678" spans="1:3" s="4" customFormat="1" ht="19.5" x14ac:dyDescent="0.2">
      <c r="A2678" s="30" t="s">
        <v>619</v>
      </c>
      <c r="B2678" s="38"/>
      <c r="C2678" s="47"/>
    </row>
    <row r="2679" spans="1:3" s="4" customFormat="1" ht="19.5" x14ac:dyDescent="0.2">
      <c r="A2679" s="30" t="s">
        <v>227</v>
      </c>
      <c r="B2679" s="38"/>
      <c r="C2679" s="47"/>
    </row>
    <row r="2680" spans="1:3" s="4" customFormat="1" ht="19.5" x14ac:dyDescent="0.2">
      <c r="A2680" s="30" t="s">
        <v>376</v>
      </c>
      <c r="B2680" s="38"/>
      <c r="C2680" s="47"/>
    </row>
    <row r="2681" spans="1:3" s="4" customFormat="1" ht="19.5" x14ac:dyDescent="0.2">
      <c r="A2681" s="30" t="s">
        <v>507</v>
      </c>
      <c r="B2681" s="38"/>
      <c r="C2681" s="47"/>
    </row>
    <row r="2682" spans="1:3" s="4" customFormat="1" x14ac:dyDescent="0.2">
      <c r="A2682" s="30"/>
      <c r="B2682" s="32"/>
      <c r="C2682" s="17"/>
    </row>
    <row r="2683" spans="1:3" s="4" customFormat="1" ht="18.75" customHeight="1" x14ac:dyDescent="0.2">
      <c r="A2683" s="40">
        <v>410000</v>
      </c>
      <c r="B2683" s="34" t="s">
        <v>83</v>
      </c>
      <c r="C2683" s="48">
        <f>C2684+C2689</f>
        <v>1098500</v>
      </c>
    </row>
    <row r="2684" spans="1:3" s="4" customFormat="1" ht="19.5" x14ac:dyDescent="0.2">
      <c r="A2684" s="40">
        <v>411000</v>
      </c>
      <c r="B2684" s="34" t="s">
        <v>186</v>
      </c>
      <c r="C2684" s="48">
        <f>SUM(C2685:C2688)</f>
        <v>923400</v>
      </c>
    </row>
    <row r="2685" spans="1:3" s="4" customFormat="1" x14ac:dyDescent="0.2">
      <c r="A2685" s="30">
        <v>411100</v>
      </c>
      <c r="B2685" s="31" t="s">
        <v>84</v>
      </c>
      <c r="C2685" s="47">
        <v>850000</v>
      </c>
    </row>
    <row r="2686" spans="1:3" s="4" customFormat="1" x14ac:dyDescent="0.2">
      <c r="A2686" s="30">
        <v>411200</v>
      </c>
      <c r="B2686" s="31" t="s">
        <v>199</v>
      </c>
      <c r="C2686" s="47">
        <v>40000</v>
      </c>
    </row>
    <row r="2687" spans="1:3" s="4" customFormat="1" ht="37.5" x14ac:dyDescent="0.2">
      <c r="A2687" s="30">
        <v>411300</v>
      </c>
      <c r="B2687" s="31" t="s">
        <v>85</v>
      </c>
      <c r="C2687" s="47">
        <v>14500</v>
      </c>
    </row>
    <row r="2688" spans="1:3" s="4" customFormat="1" x14ac:dyDescent="0.2">
      <c r="A2688" s="30">
        <v>411400</v>
      </c>
      <c r="B2688" s="31" t="s">
        <v>86</v>
      </c>
      <c r="C2688" s="47">
        <v>18900</v>
      </c>
    </row>
    <row r="2689" spans="1:3" s="4" customFormat="1" ht="18.75" customHeight="1" x14ac:dyDescent="0.2">
      <c r="A2689" s="40">
        <v>412000</v>
      </c>
      <c r="B2689" s="38" t="s">
        <v>191</v>
      </c>
      <c r="C2689" s="48">
        <f>SUM(C2690:C2697)</f>
        <v>175100</v>
      </c>
    </row>
    <row r="2690" spans="1:3" s="4" customFormat="1" x14ac:dyDescent="0.2">
      <c r="A2690" s="30">
        <v>412200</v>
      </c>
      <c r="B2690" s="31" t="s">
        <v>200</v>
      </c>
      <c r="C2690" s="47">
        <v>100000</v>
      </c>
    </row>
    <row r="2691" spans="1:3" s="4" customFormat="1" x14ac:dyDescent="0.2">
      <c r="A2691" s="30">
        <v>412300</v>
      </c>
      <c r="B2691" s="31" t="s">
        <v>88</v>
      </c>
      <c r="C2691" s="47">
        <v>9400</v>
      </c>
    </row>
    <row r="2692" spans="1:3" s="4" customFormat="1" x14ac:dyDescent="0.2">
      <c r="A2692" s="30">
        <v>412500</v>
      </c>
      <c r="B2692" s="31" t="s">
        <v>90</v>
      </c>
      <c r="C2692" s="47">
        <v>1500</v>
      </c>
    </row>
    <row r="2693" spans="1:3" s="4" customFormat="1" x14ac:dyDescent="0.2">
      <c r="A2693" s="30">
        <v>412600</v>
      </c>
      <c r="B2693" s="31" t="s">
        <v>201</v>
      </c>
      <c r="C2693" s="47">
        <v>900</v>
      </c>
    </row>
    <row r="2694" spans="1:3" s="4" customFormat="1" x14ac:dyDescent="0.2">
      <c r="A2694" s="30">
        <v>412700</v>
      </c>
      <c r="B2694" s="31" t="s">
        <v>188</v>
      </c>
      <c r="C2694" s="47">
        <v>60000</v>
      </c>
    </row>
    <row r="2695" spans="1:3" s="4" customFormat="1" x14ac:dyDescent="0.2">
      <c r="A2695" s="30">
        <v>412900</v>
      </c>
      <c r="B2695" s="39" t="s">
        <v>508</v>
      </c>
      <c r="C2695" s="47">
        <v>0</v>
      </c>
    </row>
    <row r="2696" spans="1:3" s="4" customFormat="1" x14ac:dyDescent="0.2">
      <c r="A2696" s="30">
        <v>412900</v>
      </c>
      <c r="B2696" s="39" t="s">
        <v>277</v>
      </c>
      <c r="C2696" s="47">
        <v>1500</v>
      </c>
    </row>
    <row r="2697" spans="1:3" s="4" customFormat="1" x14ac:dyDescent="0.2">
      <c r="A2697" s="30">
        <v>412900</v>
      </c>
      <c r="B2697" s="39" t="s">
        <v>297</v>
      </c>
      <c r="C2697" s="47">
        <v>1800</v>
      </c>
    </row>
    <row r="2698" spans="1:3" s="50" customFormat="1" ht="19.5" x14ac:dyDescent="0.2">
      <c r="A2698" s="40">
        <v>510000</v>
      </c>
      <c r="B2698" s="38" t="s">
        <v>140</v>
      </c>
      <c r="C2698" s="48">
        <f t="shared" ref="C2698" si="240">C2699</f>
        <v>0</v>
      </c>
    </row>
    <row r="2699" spans="1:3" s="50" customFormat="1" ht="19.5" x14ac:dyDescent="0.2">
      <c r="A2699" s="40">
        <v>511000</v>
      </c>
      <c r="B2699" s="38" t="s">
        <v>141</v>
      </c>
      <c r="C2699" s="48">
        <f>SUM(C2700:C2700)</f>
        <v>0</v>
      </c>
    </row>
    <row r="2700" spans="1:3" s="4" customFormat="1" x14ac:dyDescent="0.2">
      <c r="A2700" s="30">
        <v>511300</v>
      </c>
      <c r="B2700" s="31" t="s">
        <v>144</v>
      </c>
      <c r="C2700" s="47">
        <v>0</v>
      </c>
    </row>
    <row r="2701" spans="1:3" s="4" customFormat="1" x14ac:dyDescent="0.2">
      <c r="A2701" s="53"/>
      <c r="B2701" s="43" t="s">
        <v>214</v>
      </c>
      <c r="C2701" s="70">
        <f>C2683+C2698</f>
        <v>1098500</v>
      </c>
    </row>
    <row r="2702" spans="1:3" s="4" customFormat="1" x14ac:dyDescent="0.2">
      <c r="A2702" s="15"/>
      <c r="B2702" s="16"/>
      <c r="C2702" s="17"/>
    </row>
    <row r="2703" spans="1:3" s="4" customFormat="1" x14ac:dyDescent="0.2">
      <c r="A2703" s="28"/>
      <c r="B2703" s="16"/>
      <c r="C2703" s="47"/>
    </row>
    <row r="2704" spans="1:3" s="4" customFormat="1" ht="19.5" x14ac:dyDescent="0.2">
      <c r="A2704" s="30" t="s">
        <v>620</v>
      </c>
      <c r="B2704" s="38"/>
      <c r="C2704" s="47"/>
    </row>
    <row r="2705" spans="1:3" s="4" customFormat="1" ht="19.5" x14ac:dyDescent="0.2">
      <c r="A2705" s="30" t="s">
        <v>227</v>
      </c>
      <c r="B2705" s="38"/>
      <c r="C2705" s="47"/>
    </row>
    <row r="2706" spans="1:3" s="4" customFormat="1" ht="19.5" x14ac:dyDescent="0.2">
      <c r="A2706" s="30" t="s">
        <v>377</v>
      </c>
      <c r="B2706" s="38"/>
      <c r="C2706" s="47"/>
    </row>
    <row r="2707" spans="1:3" s="4" customFormat="1" ht="19.5" x14ac:dyDescent="0.2">
      <c r="A2707" s="30" t="s">
        <v>507</v>
      </c>
      <c r="B2707" s="38"/>
      <c r="C2707" s="47"/>
    </row>
    <row r="2708" spans="1:3" s="4" customFormat="1" x14ac:dyDescent="0.2">
      <c r="A2708" s="30"/>
      <c r="B2708" s="32"/>
      <c r="C2708" s="17"/>
    </row>
    <row r="2709" spans="1:3" s="4" customFormat="1" ht="18.75" customHeight="1" x14ac:dyDescent="0.2">
      <c r="A2709" s="40">
        <v>410000</v>
      </c>
      <c r="B2709" s="34" t="s">
        <v>83</v>
      </c>
      <c r="C2709" s="48">
        <f>C2710+C2715</f>
        <v>1370300</v>
      </c>
    </row>
    <row r="2710" spans="1:3" s="4" customFormat="1" ht="19.5" x14ac:dyDescent="0.2">
      <c r="A2710" s="40">
        <v>411000</v>
      </c>
      <c r="B2710" s="34" t="s">
        <v>186</v>
      </c>
      <c r="C2710" s="48">
        <f>SUM(C2711:C2714)</f>
        <v>1149800</v>
      </c>
    </row>
    <row r="2711" spans="1:3" s="4" customFormat="1" x14ac:dyDescent="0.2">
      <c r="A2711" s="30">
        <v>411100</v>
      </c>
      <c r="B2711" s="31" t="s">
        <v>84</v>
      </c>
      <c r="C2711" s="47">
        <v>1060400</v>
      </c>
    </row>
    <row r="2712" spans="1:3" s="4" customFormat="1" x14ac:dyDescent="0.2">
      <c r="A2712" s="30">
        <v>411200</v>
      </c>
      <c r="B2712" s="31" t="s">
        <v>199</v>
      </c>
      <c r="C2712" s="47">
        <v>45300</v>
      </c>
    </row>
    <row r="2713" spans="1:3" s="4" customFormat="1" ht="37.5" x14ac:dyDescent="0.2">
      <c r="A2713" s="30">
        <v>411300</v>
      </c>
      <c r="B2713" s="31" t="s">
        <v>85</v>
      </c>
      <c r="C2713" s="47">
        <v>14100</v>
      </c>
    </row>
    <row r="2714" spans="1:3" s="4" customFormat="1" x14ac:dyDescent="0.2">
      <c r="A2714" s="30">
        <v>411400</v>
      </c>
      <c r="B2714" s="31" t="s">
        <v>86</v>
      </c>
      <c r="C2714" s="47">
        <v>30000</v>
      </c>
    </row>
    <row r="2715" spans="1:3" s="4" customFormat="1" ht="18.75" customHeight="1" x14ac:dyDescent="0.2">
      <c r="A2715" s="40">
        <v>412000</v>
      </c>
      <c r="B2715" s="38" t="s">
        <v>191</v>
      </c>
      <c r="C2715" s="48">
        <f>SUM(C2716:C2723)</f>
        <v>220500</v>
      </c>
    </row>
    <row r="2716" spans="1:3" s="4" customFormat="1" x14ac:dyDescent="0.2">
      <c r="A2716" s="30">
        <v>412200</v>
      </c>
      <c r="B2716" s="31" t="s">
        <v>200</v>
      </c>
      <c r="C2716" s="47">
        <v>145000</v>
      </c>
    </row>
    <row r="2717" spans="1:3" s="4" customFormat="1" x14ac:dyDescent="0.2">
      <c r="A2717" s="30">
        <v>412300</v>
      </c>
      <c r="B2717" s="31" t="s">
        <v>88</v>
      </c>
      <c r="C2717" s="47">
        <v>11500</v>
      </c>
    </row>
    <row r="2718" spans="1:3" s="4" customFormat="1" x14ac:dyDescent="0.2">
      <c r="A2718" s="30">
        <v>412500</v>
      </c>
      <c r="B2718" s="31" t="s">
        <v>90</v>
      </c>
      <c r="C2718" s="47">
        <v>1300</v>
      </c>
    </row>
    <row r="2719" spans="1:3" s="4" customFormat="1" x14ac:dyDescent="0.2">
      <c r="A2719" s="30">
        <v>412600</v>
      </c>
      <c r="B2719" s="31" t="s">
        <v>201</v>
      </c>
      <c r="C2719" s="47">
        <v>600</v>
      </c>
    </row>
    <row r="2720" spans="1:3" s="4" customFormat="1" x14ac:dyDescent="0.2">
      <c r="A2720" s="30">
        <v>412700</v>
      </c>
      <c r="B2720" s="31" t="s">
        <v>188</v>
      </c>
      <c r="C2720" s="47">
        <v>59000</v>
      </c>
    </row>
    <row r="2721" spans="1:3" s="4" customFormat="1" x14ac:dyDescent="0.2">
      <c r="A2721" s="30">
        <v>412900</v>
      </c>
      <c r="B2721" s="31" t="s">
        <v>296</v>
      </c>
      <c r="C2721" s="47">
        <v>600</v>
      </c>
    </row>
    <row r="2722" spans="1:3" s="4" customFormat="1" x14ac:dyDescent="0.2">
      <c r="A2722" s="30">
        <v>412900</v>
      </c>
      <c r="B2722" s="39" t="s">
        <v>297</v>
      </c>
      <c r="C2722" s="47">
        <v>2500</v>
      </c>
    </row>
    <row r="2723" spans="1:3" s="4" customFormat="1" x14ac:dyDescent="0.2">
      <c r="A2723" s="30">
        <v>412900</v>
      </c>
      <c r="B2723" s="39" t="s">
        <v>279</v>
      </c>
      <c r="C2723" s="47">
        <v>0</v>
      </c>
    </row>
    <row r="2724" spans="1:3" s="50" customFormat="1" ht="18.75" customHeight="1" x14ac:dyDescent="0.2">
      <c r="A2724" s="40">
        <v>510000</v>
      </c>
      <c r="B2724" s="38" t="s">
        <v>140</v>
      </c>
      <c r="C2724" s="48">
        <f t="shared" ref="C2724" si="241">C2725</f>
        <v>4000</v>
      </c>
    </row>
    <row r="2725" spans="1:3" s="50" customFormat="1" ht="19.5" x14ac:dyDescent="0.2">
      <c r="A2725" s="40">
        <v>511000</v>
      </c>
      <c r="B2725" s="38" t="s">
        <v>141</v>
      </c>
      <c r="C2725" s="48">
        <f>C2727+C2726</f>
        <v>4000</v>
      </c>
    </row>
    <row r="2726" spans="1:3" s="4" customFormat="1" x14ac:dyDescent="0.2">
      <c r="A2726" s="30">
        <v>511200</v>
      </c>
      <c r="B2726" s="31" t="s">
        <v>143</v>
      </c>
      <c r="C2726" s="47">
        <v>1000</v>
      </c>
    </row>
    <row r="2727" spans="1:3" s="4" customFormat="1" x14ac:dyDescent="0.2">
      <c r="A2727" s="30">
        <v>511300</v>
      </c>
      <c r="B2727" s="31" t="s">
        <v>144</v>
      </c>
      <c r="C2727" s="47">
        <v>3000</v>
      </c>
    </row>
    <row r="2728" spans="1:3" s="50" customFormat="1" ht="19.5" x14ac:dyDescent="0.2">
      <c r="A2728" s="40">
        <v>630000</v>
      </c>
      <c r="B2728" s="38" t="s">
        <v>176</v>
      </c>
      <c r="C2728" s="48">
        <f>C2729</f>
        <v>20000</v>
      </c>
    </row>
    <row r="2729" spans="1:3" s="50" customFormat="1" ht="19.5" x14ac:dyDescent="0.2">
      <c r="A2729" s="40">
        <v>638000</v>
      </c>
      <c r="B2729" s="38" t="s">
        <v>120</v>
      </c>
      <c r="C2729" s="48">
        <f t="shared" ref="C2729" si="242">C2730</f>
        <v>20000</v>
      </c>
    </row>
    <row r="2730" spans="1:3" s="4" customFormat="1" x14ac:dyDescent="0.2">
      <c r="A2730" s="30">
        <v>638100</v>
      </c>
      <c r="B2730" s="31" t="s">
        <v>181</v>
      </c>
      <c r="C2730" s="47">
        <v>20000</v>
      </c>
    </row>
    <row r="2731" spans="1:3" s="4" customFormat="1" x14ac:dyDescent="0.2">
      <c r="A2731" s="53"/>
      <c r="B2731" s="43" t="s">
        <v>214</v>
      </c>
      <c r="C2731" s="70">
        <f>C2709+C2724+C2728</f>
        <v>1394300</v>
      </c>
    </row>
    <row r="2732" spans="1:3" s="4" customFormat="1" x14ac:dyDescent="0.2">
      <c r="A2732" s="15"/>
      <c r="B2732" s="16"/>
      <c r="C2732" s="17"/>
    </row>
    <row r="2733" spans="1:3" s="4" customFormat="1" x14ac:dyDescent="0.2">
      <c r="A2733" s="28"/>
      <c r="B2733" s="16"/>
      <c r="C2733" s="47"/>
    </row>
    <row r="2734" spans="1:3" s="4" customFormat="1" ht="19.5" x14ac:dyDescent="0.2">
      <c r="A2734" s="30" t="s">
        <v>621</v>
      </c>
      <c r="B2734" s="38"/>
      <c r="C2734" s="47"/>
    </row>
    <row r="2735" spans="1:3" s="4" customFormat="1" ht="19.5" x14ac:dyDescent="0.2">
      <c r="A2735" s="30" t="s">
        <v>227</v>
      </c>
      <c r="B2735" s="38"/>
      <c r="C2735" s="47"/>
    </row>
    <row r="2736" spans="1:3" s="4" customFormat="1" ht="19.5" x14ac:dyDescent="0.2">
      <c r="A2736" s="30" t="s">
        <v>378</v>
      </c>
      <c r="B2736" s="38"/>
      <c r="C2736" s="47"/>
    </row>
    <row r="2737" spans="1:3" s="4" customFormat="1" ht="19.5" x14ac:dyDescent="0.2">
      <c r="A2737" s="30" t="s">
        <v>507</v>
      </c>
      <c r="B2737" s="38"/>
      <c r="C2737" s="47"/>
    </row>
    <row r="2738" spans="1:3" s="4" customFormat="1" x14ac:dyDescent="0.2">
      <c r="A2738" s="30"/>
      <c r="B2738" s="32"/>
      <c r="C2738" s="17"/>
    </row>
    <row r="2739" spans="1:3" s="4" customFormat="1" ht="18.75" customHeight="1" x14ac:dyDescent="0.2">
      <c r="A2739" s="40">
        <v>410000</v>
      </c>
      <c r="B2739" s="34" t="s">
        <v>83</v>
      </c>
      <c r="C2739" s="48">
        <f t="shared" ref="C2739" si="243">C2740+C2745</f>
        <v>2303100</v>
      </c>
    </row>
    <row r="2740" spans="1:3" s="4" customFormat="1" ht="19.5" x14ac:dyDescent="0.2">
      <c r="A2740" s="40">
        <v>411000</v>
      </c>
      <c r="B2740" s="34" t="s">
        <v>186</v>
      </c>
      <c r="C2740" s="48">
        <f t="shared" ref="C2740" si="244">SUM(C2741:C2744)</f>
        <v>1714500</v>
      </c>
    </row>
    <row r="2741" spans="1:3" s="4" customFormat="1" x14ac:dyDescent="0.2">
      <c r="A2741" s="30">
        <v>411100</v>
      </c>
      <c r="B2741" s="31" t="s">
        <v>84</v>
      </c>
      <c r="C2741" s="47">
        <v>1590000</v>
      </c>
    </row>
    <row r="2742" spans="1:3" s="4" customFormat="1" x14ac:dyDescent="0.2">
      <c r="A2742" s="30">
        <v>411200</v>
      </c>
      <c r="B2742" s="31" t="s">
        <v>199</v>
      </c>
      <c r="C2742" s="47">
        <v>84000</v>
      </c>
    </row>
    <row r="2743" spans="1:3" s="4" customFormat="1" ht="37.5" x14ac:dyDescent="0.2">
      <c r="A2743" s="30">
        <v>411300</v>
      </c>
      <c r="B2743" s="31" t="s">
        <v>85</v>
      </c>
      <c r="C2743" s="47">
        <v>25000</v>
      </c>
    </row>
    <row r="2744" spans="1:3" s="4" customFormat="1" x14ac:dyDescent="0.2">
      <c r="A2744" s="30">
        <v>411400</v>
      </c>
      <c r="B2744" s="31" t="s">
        <v>86</v>
      </c>
      <c r="C2744" s="47">
        <v>15500</v>
      </c>
    </row>
    <row r="2745" spans="1:3" s="4" customFormat="1" ht="18.75" customHeight="1" x14ac:dyDescent="0.2">
      <c r="A2745" s="40">
        <v>412000</v>
      </c>
      <c r="B2745" s="38" t="s">
        <v>191</v>
      </c>
      <c r="C2745" s="48">
        <f>SUM(C2746:C2755)</f>
        <v>588600</v>
      </c>
    </row>
    <row r="2746" spans="1:3" s="4" customFormat="1" x14ac:dyDescent="0.2">
      <c r="A2746" s="49">
        <v>412100</v>
      </c>
      <c r="B2746" s="31" t="s">
        <v>87</v>
      </c>
      <c r="C2746" s="47">
        <v>48000</v>
      </c>
    </row>
    <row r="2747" spans="1:3" s="4" customFormat="1" x14ac:dyDescent="0.2">
      <c r="A2747" s="30">
        <v>412200</v>
      </c>
      <c r="B2747" s="31" t="s">
        <v>200</v>
      </c>
      <c r="C2747" s="47">
        <v>410000</v>
      </c>
    </row>
    <row r="2748" spans="1:3" s="4" customFormat="1" x14ac:dyDescent="0.2">
      <c r="A2748" s="30">
        <v>412300</v>
      </c>
      <c r="B2748" s="31" t="s">
        <v>88</v>
      </c>
      <c r="C2748" s="47">
        <v>22000</v>
      </c>
    </row>
    <row r="2749" spans="1:3" s="4" customFormat="1" x14ac:dyDescent="0.2">
      <c r="A2749" s="30">
        <v>412500</v>
      </c>
      <c r="B2749" s="31" t="s">
        <v>90</v>
      </c>
      <c r="C2749" s="47">
        <v>7500</v>
      </c>
    </row>
    <row r="2750" spans="1:3" s="4" customFormat="1" x14ac:dyDescent="0.2">
      <c r="A2750" s="30">
        <v>412600</v>
      </c>
      <c r="B2750" s="31" t="s">
        <v>201</v>
      </c>
      <c r="C2750" s="47">
        <v>3000</v>
      </c>
    </row>
    <row r="2751" spans="1:3" s="4" customFormat="1" x14ac:dyDescent="0.2">
      <c r="A2751" s="30">
        <v>412700</v>
      </c>
      <c r="B2751" s="31" t="s">
        <v>188</v>
      </c>
      <c r="C2751" s="47">
        <v>90000</v>
      </c>
    </row>
    <row r="2752" spans="1:3" s="4" customFormat="1" x14ac:dyDescent="0.2">
      <c r="A2752" s="30">
        <v>412900</v>
      </c>
      <c r="B2752" s="31" t="s">
        <v>508</v>
      </c>
      <c r="C2752" s="47">
        <v>0</v>
      </c>
    </row>
    <row r="2753" spans="1:3" s="4" customFormat="1" x14ac:dyDescent="0.2">
      <c r="A2753" s="30">
        <v>412900</v>
      </c>
      <c r="B2753" s="31" t="s">
        <v>277</v>
      </c>
      <c r="C2753" s="47">
        <v>4500</v>
      </c>
    </row>
    <row r="2754" spans="1:3" s="4" customFormat="1" x14ac:dyDescent="0.2">
      <c r="A2754" s="30">
        <v>412900</v>
      </c>
      <c r="B2754" s="39" t="s">
        <v>296</v>
      </c>
      <c r="C2754" s="47">
        <v>600</v>
      </c>
    </row>
    <row r="2755" spans="1:3" s="4" customFormat="1" x14ac:dyDescent="0.2">
      <c r="A2755" s="30">
        <v>412900</v>
      </c>
      <c r="B2755" s="31" t="s">
        <v>297</v>
      </c>
      <c r="C2755" s="47">
        <v>3000</v>
      </c>
    </row>
    <row r="2756" spans="1:3" s="4" customFormat="1" ht="18.75" customHeight="1" x14ac:dyDescent="0.2">
      <c r="A2756" s="40">
        <v>510000</v>
      </c>
      <c r="B2756" s="38" t="s">
        <v>140</v>
      </c>
      <c r="C2756" s="48">
        <f t="shared" ref="C2756" si="245">C2757</f>
        <v>5000</v>
      </c>
    </row>
    <row r="2757" spans="1:3" s="4" customFormat="1" ht="19.5" x14ac:dyDescent="0.2">
      <c r="A2757" s="40">
        <v>511000</v>
      </c>
      <c r="B2757" s="38" t="s">
        <v>141</v>
      </c>
      <c r="C2757" s="48">
        <f>SUM(C2758:C2758)</f>
        <v>5000</v>
      </c>
    </row>
    <row r="2758" spans="1:3" s="4" customFormat="1" x14ac:dyDescent="0.2">
      <c r="A2758" s="30">
        <v>511300</v>
      </c>
      <c r="B2758" s="31" t="s">
        <v>144</v>
      </c>
      <c r="C2758" s="47">
        <v>5000</v>
      </c>
    </row>
    <row r="2759" spans="1:3" s="50" customFormat="1" ht="19.5" x14ac:dyDescent="0.2">
      <c r="A2759" s="40">
        <v>630000</v>
      </c>
      <c r="B2759" s="38" t="s">
        <v>176</v>
      </c>
      <c r="C2759" s="48">
        <f>C2760</f>
        <v>6000</v>
      </c>
    </row>
    <row r="2760" spans="1:3" s="50" customFormat="1" ht="19.5" x14ac:dyDescent="0.2">
      <c r="A2760" s="40">
        <v>638000</v>
      </c>
      <c r="B2760" s="38" t="s">
        <v>120</v>
      </c>
      <c r="C2760" s="48">
        <f t="shared" ref="C2760" si="246">C2761</f>
        <v>6000</v>
      </c>
    </row>
    <row r="2761" spans="1:3" s="4" customFormat="1" x14ac:dyDescent="0.2">
      <c r="A2761" s="30">
        <v>638100</v>
      </c>
      <c r="B2761" s="31" t="s">
        <v>181</v>
      </c>
      <c r="C2761" s="47">
        <v>6000</v>
      </c>
    </row>
    <row r="2762" spans="1:3" s="4" customFormat="1" x14ac:dyDescent="0.2">
      <c r="A2762" s="53"/>
      <c r="B2762" s="43" t="s">
        <v>214</v>
      </c>
      <c r="C2762" s="70">
        <f>C2739+C2756+C2759</f>
        <v>2314100</v>
      </c>
    </row>
    <row r="2763" spans="1:3" s="4" customFormat="1" x14ac:dyDescent="0.2">
      <c r="A2763" s="15"/>
      <c r="B2763" s="16"/>
      <c r="C2763" s="17"/>
    </row>
    <row r="2764" spans="1:3" s="4" customFormat="1" x14ac:dyDescent="0.2">
      <c r="A2764" s="28"/>
      <c r="B2764" s="16"/>
      <c r="C2764" s="47"/>
    </row>
    <row r="2765" spans="1:3" s="4" customFormat="1" ht="19.5" x14ac:dyDescent="0.2">
      <c r="A2765" s="30" t="s">
        <v>622</v>
      </c>
      <c r="B2765" s="38"/>
      <c r="C2765" s="47"/>
    </row>
    <row r="2766" spans="1:3" s="4" customFormat="1" ht="19.5" x14ac:dyDescent="0.2">
      <c r="A2766" s="30" t="s">
        <v>227</v>
      </c>
      <c r="B2766" s="38"/>
      <c r="C2766" s="47"/>
    </row>
    <row r="2767" spans="1:3" s="4" customFormat="1" ht="19.5" x14ac:dyDescent="0.2">
      <c r="A2767" s="30" t="s">
        <v>379</v>
      </c>
      <c r="B2767" s="38"/>
      <c r="C2767" s="47"/>
    </row>
    <row r="2768" spans="1:3" s="4" customFormat="1" ht="19.5" x14ac:dyDescent="0.2">
      <c r="A2768" s="30" t="s">
        <v>507</v>
      </c>
      <c r="B2768" s="38"/>
      <c r="C2768" s="47"/>
    </row>
    <row r="2769" spans="1:3" s="4" customFormat="1" x14ac:dyDescent="0.2">
      <c r="A2769" s="30"/>
      <c r="B2769" s="32"/>
      <c r="C2769" s="17"/>
    </row>
    <row r="2770" spans="1:3" s="4" customFormat="1" ht="18.75" customHeight="1" x14ac:dyDescent="0.2">
      <c r="A2770" s="40">
        <v>410000</v>
      </c>
      <c r="B2770" s="34" t="s">
        <v>83</v>
      </c>
      <c r="C2770" s="48">
        <f>C2771+C2776</f>
        <v>882900</v>
      </c>
    </row>
    <row r="2771" spans="1:3" s="4" customFormat="1" ht="19.5" x14ac:dyDescent="0.2">
      <c r="A2771" s="40">
        <v>411000</v>
      </c>
      <c r="B2771" s="34" t="s">
        <v>186</v>
      </c>
      <c r="C2771" s="48">
        <f t="shared" ref="C2771" si="247">SUM(C2772:C2775)</f>
        <v>739500</v>
      </c>
    </row>
    <row r="2772" spans="1:3" s="4" customFormat="1" x14ac:dyDescent="0.2">
      <c r="A2772" s="30">
        <v>411100</v>
      </c>
      <c r="B2772" s="31" t="s">
        <v>84</v>
      </c>
      <c r="C2772" s="47">
        <v>670300</v>
      </c>
    </row>
    <row r="2773" spans="1:3" s="4" customFormat="1" x14ac:dyDescent="0.2">
      <c r="A2773" s="30">
        <v>411200</v>
      </c>
      <c r="B2773" s="31" t="s">
        <v>199</v>
      </c>
      <c r="C2773" s="47">
        <v>32000</v>
      </c>
    </row>
    <row r="2774" spans="1:3" s="4" customFormat="1" ht="37.5" x14ac:dyDescent="0.2">
      <c r="A2774" s="30">
        <v>411300</v>
      </c>
      <c r="B2774" s="31" t="s">
        <v>85</v>
      </c>
      <c r="C2774" s="47">
        <v>17200</v>
      </c>
    </row>
    <row r="2775" spans="1:3" s="4" customFormat="1" x14ac:dyDescent="0.2">
      <c r="A2775" s="30">
        <v>411400</v>
      </c>
      <c r="B2775" s="31" t="s">
        <v>86</v>
      </c>
      <c r="C2775" s="47">
        <v>20000</v>
      </c>
    </row>
    <row r="2776" spans="1:3" s="4" customFormat="1" ht="18.75" customHeight="1" x14ac:dyDescent="0.2">
      <c r="A2776" s="40">
        <v>412000</v>
      </c>
      <c r="B2776" s="38" t="s">
        <v>191</v>
      </c>
      <c r="C2776" s="48">
        <f>SUM(C2777:C2785)</f>
        <v>143400</v>
      </c>
    </row>
    <row r="2777" spans="1:3" s="4" customFormat="1" x14ac:dyDescent="0.2">
      <c r="A2777" s="30">
        <v>412200</v>
      </c>
      <c r="B2777" s="31" t="s">
        <v>200</v>
      </c>
      <c r="C2777" s="47">
        <v>100000</v>
      </c>
    </row>
    <row r="2778" spans="1:3" s="4" customFormat="1" x14ac:dyDescent="0.2">
      <c r="A2778" s="30">
        <v>412300</v>
      </c>
      <c r="B2778" s="31" t="s">
        <v>88</v>
      </c>
      <c r="C2778" s="47">
        <v>9800</v>
      </c>
    </row>
    <row r="2779" spans="1:3" s="4" customFormat="1" x14ac:dyDescent="0.2">
      <c r="A2779" s="30">
        <v>412500</v>
      </c>
      <c r="B2779" s="31" t="s">
        <v>90</v>
      </c>
      <c r="C2779" s="47">
        <v>2400</v>
      </c>
    </row>
    <row r="2780" spans="1:3" s="4" customFormat="1" x14ac:dyDescent="0.2">
      <c r="A2780" s="30">
        <v>412600</v>
      </c>
      <c r="B2780" s="31" t="s">
        <v>201</v>
      </c>
      <c r="C2780" s="47">
        <v>1100</v>
      </c>
    </row>
    <row r="2781" spans="1:3" s="4" customFormat="1" x14ac:dyDescent="0.2">
      <c r="A2781" s="30">
        <v>412700</v>
      </c>
      <c r="B2781" s="31" t="s">
        <v>188</v>
      </c>
      <c r="C2781" s="47">
        <v>27000</v>
      </c>
    </row>
    <row r="2782" spans="1:3" s="4" customFormat="1" x14ac:dyDescent="0.2">
      <c r="A2782" s="30">
        <v>412900</v>
      </c>
      <c r="B2782" s="31" t="s">
        <v>508</v>
      </c>
      <c r="C2782" s="47">
        <v>0</v>
      </c>
    </row>
    <row r="2783" spans="1:3" s="4" customFormat="1" x14ac:dyDescent="0.2">
      <c r="A2783" s="30">
        <v>412900</v>
      </c>
      <c r="B2783" s="31" t="s">
        <v>277</v>
      </c>
      <c r="C2783" s="47">
        <v>1000</v>
      </c>
    </row>
    <row r="2784" spans="1:3" s="4" customFormat="1" x14ac:dyDescent="0.2">
      <c r="A2784" s="30">
        <v>412900</v>
      </c>
      <c r="B2784" s="39" t="s">
        <v>296</v>
      </c>
      <c r="C2784" s="47">
        <v>600</v>
      </c>
    </row>
    <row r="2785" spans="1:3" s="4" customFormat="1" x14ac:dyDescent="0.2">
      <c r="A2785" s="30">
        <v>412900</v>
      </c>
      <c r="B2785" s="31" t="s">
        <v>297</v>
      </c>
      <c r="C2785" s="47">
        <v>1500</v>
      </c>
    </row>
    <row r="2786" spans="1:3" s="4" customFormat="1" ht="18.75" customHeight="1" x14ac:dyDescent="0.2">
      <c r="A2786" s="40">
        <v>510000</v>
      </c>
      <c r="B2786" s="38" t="s">
        <v>140</v>
      </c>
      <c r="C2786" s="48">
        <f>C2787</f>
        <v>7000</v>
      </c>
    </row>
    <row r="2787" spans="1:3" s="4" customFormat="1" ht="19.5" x14ac:dyDescent="0.2">
      <c r="A2787" s="40">
        <v>511000</v>
      </c>
      <c r="B2787" s="38" t="s">
        <v>141</v>
      </c>
      <c r="C2787" s="48">
        <f t="shared" ref="C2787" si="248">SUM(C2788:C2789)</f>
        <v>7000</v>
      </c>
    </row>
    <row r="2788" spans="1:3" s="4" customFormat="1" x14ac:dyDescent="0.2">
      <c r="A2788" s="30">
        <v>511200</v>
      </c>
      <c r="B2788" s="31" t="s">
        <v>143</v>
      </c>
      <c r="C2788" s="47">
        <v>2000</v>
      </c>
    </row>
    <row r="2789" spans="1:3" s="4" customFormat="1" x14ac:dyDescent="0.2">
      <c r="A2789" s="30">
        <v>511300</v>
      </c>
      <c r="B2789" s="31" t="s">
        <v>144</v>
      </c>
      <c r="C2789" s="47">
        <v>5000</v>
      </c>
    </row>
    <row r="2790" spans="1:3" s="50" customFormat="1" ht="19.5" x14ac:dyDescent="0.2">
      <c r="A2790" s="40">
        <v>630000</v>
      </c>
      <c r="B2790" s="38" t="s">
        <v>176</v>
      </c>
      <c r="C2790" s="48">
        <f>C2791</f>
        <v>16100</v>
      </c>
    </row>
    <row r="2791" spans="1:3" s="50" customFormat="1" ht="19.5" x14ac:dyDescent="0.2">
      <c r="A2791" s="40">
        <v>638000</v>
      </c>
      <c r="B2791" s="38" t="s">
        <v>120</v>
      </c>
      <c r="C2791" s="48">
        <f t="shared" ref="C2791" si="249">C2792</f>
        <v>16100</v>
      </c>
    </row>
    <row r="2792" spans="1:3" s="4" customFormat="1" x14ac:dyDescent="0.2">
      <c r="A2792" s="30">
        <v>638100</v>
      </c>
      <c r="B2792" s="31" t="s">
        <v>181</v>
      </c>
      <c r="C2792" s="47">
        <v>16100</v>
      </c>
    </row>
    <row r="2793" spans="1:3" s="4" customFormat="1" x14ac:dyDescent="0.2">
      <c r="A2793" s="53"/>
      <c r="B2793" s="43" t="s">
        <v>214</v>
      </c>
      <c r="C2793" s="70">
        <f>C2770+C2786+C2790</f>
        <v>906000</v>
      </c>
    </row>
    <row r="2794" spans="1:3" s="4" customFormat="1" x14ac:dyDescent="0.2">
      <c r="A2794" s="15"/>
      <c r="B2794" s="16"/>
      <c r="C2794" s="17"/>
    </row>
    <row r="2795" spans="1:3" s="4" customFormat="1" x14ac:dyDescent="0.2">
      <c r="A2795" s="28"/>
      <c r="B2795" s="16"/>
      <c r="C2795" s="47"/>
    </row>
    <row r="2796" spans="1:3" s="4" customFormat="1" ht="19.5" x14ac:dyDescent="0.2">
      <c r="A2796" s="30" t="s">
        <v>623</v>
      </c>
      <c r="B2796" s="38"/>
      <c r="C2796" s="47"/>
    </row>
    <row r="2797" spans="1:3" s="4" customFormat="1" ht="19.5" x14ac:dyDescent="0.2">
      <c r="A2797" s="30" t="s">
        <v>227</v>
      </c>
      <c r="B2797" s="38"/>
      <c r="C2797" s="47"/>
    </row>
    <row r="2798" spans="1:3" s="4" customFormat="1" ht="19.5" x14ac:dyDescent="0.2">
      <c r="A2798" s="30" t="s">
        <v>380</v>
      </c>
      <c r="B2798" s="38"/>
      <c r="C2798" s="47"/>
    </row>
    <row r="2799" spans="1:3" s="4" customFormat="1" ht="19.5" x14ac:dyDescent="0.2">
      <c r="A2799" s="30" t="s">
        <v>507</v>
      </c>
      <c r="B2799" s="38"/>
      <c r="C2799" s="47"/>
    </row>
    <row r="2800" spans="1:3" s="4" customFormat="1" x14ac:dyDescent="0.2">
      <c r="A2800" s="30"/>
      <c r="B2800" s="32"/>
      <c r="C2800" s="17"/>
    </row>
    <row r="2801" spans="1:3" s="4" customFormat="1" ht="18.75" customHeight="1" x14ac:dyDescent="0.2">
      <c r="A2801" s="40">
        <v>410000</v>
      </c>
      <c r="B2801" s="34" t="s">
        <v>83</v>
      </c>
      <c r="C2801" s="48">
        <f t="shared" ref="C2801" si="250">C2802+C2807</f>
        <v>875200</v>
      </c>
    </row>
    <row r="2802" spans="1:3" s="4" customFormat="1" ht="19.5" x14ac:dyDescent="0.2">
      <c r="A2802" s="40">
        <v>411000</v>
      </c>
      <c r="B2802" s="34" t="s">
        <v>186</v>
      </c>
      <c r="C2802" s="48">
        <f>SUM(C2803:C2806)</f>
        <v>723300</v>
      </c>
    </row>
    <row r="2803" spans="1:3" s="4" customFormat="1" x14ac:dyDescent="0.2">
      <c r="A2803" s="30">
        <v>411100</v>
      </c>
      <c r="B2803" s="31" t="s">
        <v>84</v>
      </c>
      <c r="C2803" s="47">
        <v>665000</v>
      </c>
    </row>
    <row r="2804" spans="1:3" s="4" customFormat="1" x14ac:dyDescent="0.2">
      <c r="A2804" s="30">
        <v>411200</v>
      </c>
      <c r="B2804" s="31" t="s">
        <v>199</v>
      </c>
      <c r="C2804" s="47">
        <v>34500</v>
      </c>
    </row>
    <row r="2805" spans="1:3" s="4" customFormat="1" ht="37.5" x14ac:dyDescent="0.2">
      <c r="A2805" s="30">
        <v>411300</v>
      </c>
      <c r="B2805" s="31" t="s">
        <v>85</v>
      </c>
      <c r="C2805" s="47">
        <v>7500</v>
      </c>
    </row>
    <row r="2806" spans="1:3" s="4" customFormat="1" x14ac:dyDescent="0.2">
      <c r="A2806" s="30">
        <v>411400</v>
      </c>
      <c r="B2806" s="31" t="s">
        <v>86</v>
      </c>
      <c r="C2806" s="47">
        <v>16300</v>
      </c>
    </row>
    <row r="2807" spans="1:3" s="4" customFormat="1" ht="18.75" customHeight="1" x14ac:dyDescent="0.2">
      <c r="A2807" s="40">
        <v>412000</v>
      </c>
      <c r="B2807" s="38" t="s">
        <v>191</v>
      </c>
      <c r="C2807" s="48">
        <f>SUM(C2808:C2815)</f>
        <v>151900</v>
      </c>
    </row>
    <row r="2808" spans="1:3" s="4" customFormat="1" x14ac:dyDescent="0.2">
      <c r="A2808" s="30">
        <v>412200</v>
      </c>
      <c r="B2808" s="31" t="s">
        <v>200</v>
      </c>
      <c r="C2808" s="47">
        <v>111000</v>
      </c>
    </row>
    <row r="2809" spans="1:3" s="4" customFormat="1" x14ac:dyDescent="0.2">
      <c r="A2809" s="30">
        <v>412300</v>
      </c>
      <c r="B2809" s="31" t="s">
        <v>88</v>
      </c>
      <c r="C2809" s="47">
        <v>15500</v>
      </c>
    </row>
    <row r="2810" spans="1:3" s="4" customFormat="1" x14ac:dyDescent="0.2">
      <c r="A2810" s="30">
        <v>412500</v>
      </c>
      <c r="B2810" s="31" t="s">
        <v>90</v>
      </c>
      <c r="C2810" s="47">
        <v>1900</v>
      </c>
    </row>
    <row r="2811" spans="1:3" s="4" customFormat="1" x14ac:dyDescent="0.2">
      <c r="A2811" s="30">
        <v>412600</v>
      </c>
      <c r="B2811" s="31" t="s">
        <v>201</v>
      </c>
      <c r="C2811" s="47">
        <v>1000</v>
      </c>
    </row>
    <row r="2812" spans="1:3" s="4" customFormat="1" x14ac:dyDescent="0.2">
      <c r="A2812" s="30">
        <v>412700</v>
      </c>
      <c r="B2812" s="31" t="s">
        <v>188</v>
      </c>
      <c r="C2812" s="47">
        <v>20000</v>
      </c>
    </row>
    <row r="2813" spans="1:3" s="4" customFormat="1" x14ac:dyDescent="0.2">
      <c r="A2813" s="30">
        <v>412900</v>
      </c>
      <c r="B2813" s="39" t="s">
        <v>508</v>
      </c>
      <c r="C2813" s="47">
        <v>0</v>
      </c>
    </row>
    <row r="2814" spans="1:3" s="4" customFormat="1" x14ac:dyDescent="0.2">
      <c r="A2814" s="30">
        <v>412900</v>
      </c>
      <c r="B2814" s="39" t="s">
        <v>296</v>
      </c>
      <c r="C2814" s="47">
        <v>700</v>
      </c>
    </row>
    <row r="2815" spans="1:3" s="4" customFormat="1" x14ac:dyDescent="0.2">
      <c r="A2815" s="30">
        <v>412900</v>
      </c>
      <c r="B2815" s="39" t="s">
        <v>297</v>
      </c>
      <c r="C2815" s="47">
        <v>1800</v>
      </c>
    </row>
    <row r="2816" spans="1:3" s="50" customFormat="1" ht="18.75" customHeight="1" x14ac:dyDescent="0.2">
      <c r="A2816" s="40">
        <v>510000</v>
      </c>
      <c r="B2816" s="38" t="s">
        <v>140</v>
      </c>
      <c r="C2816" s="48">
        <f t="shared" ref="C2816" si="251">C2817</f>
        <v>4000</v>
      </c>
    </row>
    <row r="2817" spans="1:3" s="50" customFormat="1" ht="19.5" x14ac:dyDescent="0.2">
      <c r="A2817" s="40">
        <v>511000</v>
      </c>
      <c r="B2817" s="38" t="s">
        <v>141</v>
      </c>
      <c r="C2817" s="48">
        <f t="shared" ref="C2817" si="252">SUM(C2818:C2819)</f>
        <v>4000</v>
      </c>
    </row>
    <row r="2818" spans="1:3" s="4" customFormat="1" x14ac:dyDescent="0.2">
      <c r="A2818" s="30">
        <v>511200</v>
      </c>
      <c r="B2818" s="31" t="s">
        <v>143</v>
      </c>
      <c r="C2818" s="47">
        <v>1000</v>
      </c>
    </row>
    <row r="2819" spans="1:3" s="4" customFormat="1" x14ac:dyDescent="0.2">
      <c r="A2819" s="30">
        <v>511300</v>
      </c>
      <c r="B2819" s="31" t="s">
        <v>144</v>
      </c>
      <c r="C2819" s="47">
        <v>3000</v>
      </c>
    </row>
    <row r="2820" spans="1:3" s="50" customFormat="1" ht="19.5" x14ac:dyDescent="0.2">
      <c r="A2820" s="40">
        <v>630000</v>
      </c>
      <c r="B2820" s="38" t="s">
        <v>176</v>
      </c>
      <c r="C2820" s="48">
        <f>C2821</f>
        <v>5300</v>
      </c>
    </row>
    <row r="2821" spans="1:3" s="50" customFormat="1" ht="19.5" x14ac:dyDescent="0.2">
      <c r="A2821" s="40">
        <v>638000</v>
      </c>
      <c r="B2821" s="38" t="s">
        <v>120</v>
      </c>
      <c r="C2821" s="48">
        <f t="shared" ref="C2821" si="253">C2822</f>
        <v>5300</v>
      </c>
    </row>
    <row r="2822" spans="1:3" s="4" customFormat="1" x14ac:dyDescent="0.2">
      <c r="A2822" s="30">
        <v>638100</v>
      </c>
      <c r="B2822" s="31" t="s">
        <v>181</v>
      </c>
      <c r="C2822" s="47">
        <v>5300</v>
      </c>
    </row>
    <row r="2823" spans="1:3" s="4" customFormat="1" x14ac:dyDescent="0.2">
      <c r="A2823" s="53"/>
      <c r="B2823" s="43" t="s">
        <v>214</v>
      </c>
      <c r="C2823" s="70">
        <f>C2801+C2816+C2820</f>
        <v>884500</v>
      </c>
    </row>
    <row r="2824" spans="1:3" s="4" customFormat="1" x14ac:dyDescent="0.2">
      <c r="A2824" s="15"/>
      <c r="B2824" s="16"/>
      <c r="C2824" s="17"/>
    </row>
    <row r="2825" spans="1:3" s="4" customFormat="1" x14ac:dyDescent="0.2">
      <c r="A2825" s="28"/>
      <c r="B2825" s="16"/>
      <c r="C2825" s="47"/>
    </row>
    <row r="2826" spans="1:3" s="4" customFormat="1" ht="19.5" x14ac:dyDescent="0.2">
      <c r="A2826" s="30" t="s">
        <v>624</v>
      </c>
      <c r="B2826" s="38"/>
      <c r="C2826" s="47"/>
    </row>
    <row r="2827" spans="1:3" s="4" customFormat="1" ht="19.5" x14ac:dyDescent="0.2">
      <c r="A2827" s="30" t="s">
        <v>227</v>
      </c>
      <c r="B2827" s="38"/>
      <c r="C2827" s="47"/>
    </row>
    <row r="2828" spans="1:3" s="4" customFormat="1" ht="19.5" x14ac:dyDescent="0.2">
      <c r="A2828" s="30" t="s">
        <v>381</v>
      </c>
      <c r="B2828" s="38"/>
      <c r="C2828" s="47"/>
    </row>
    <row r="2829" spans="1:3" s="4" customFormat="1" ht="19.5" x14ac:dyDescent="0.2">
      <c r="A2829" s="30" t="s">
        <v>507</v>
      </c>
      <c r="B2829" s="38"/>
      <c r="C2829" s="47"/>
    </row>
    <row r="2830" spans="1:3" s="4" customFormat="1" x14ac:dyDescent="0.2">
      <c r="A2830" s="30"/>
      <c r="B2830" s="32"/>
      <c r="C2830" s="17"/>
    </row>
    <row r="2831" spans="1:3" s="4" customFormat="1" ht="18.75" customHeight="1" x14ac:dyDescent="0.2">
      <c r="A2831" s="40">
        <v>410000</v>
      </c>
      <c r="B2831" s="34" t="s">
        <v>83</v>
      </c>
      <c r="C2831" s="48">
        <f>C2832+C2837+C2847</f>
        <v>718900</v>
      </c>
    </row>
    <row r="2832" spans="1:3" s="4" customFormat="1" ht="19.5" x14ac:dyDescent="0.2">
      <c r="A2832" s="40">
        <v>411000</v>
      </c>
      <c r="B2832" s="34" t="s">
        <v>186</v>
      </c>
      <c r="C2832" s="48">
        <f>SUM(C2833:C2836)</f>
        <v>595300</v>
      </c>
    </row>
    <row r="2833" spans="1:3" s="4" customFormat="1" x14ac:dyDescent="0.2">
      <c r="A2833" s="30">
        <v>411100</v>
      </c>
      <c r="B2833" s="31" t="s">
        <v>84</v>
      </c>
      <c r="C2833" s="47">
        <v>550000</v>
      </c>
    </row>
    <row r="2834" spans="1:3" s="4" customFormat="1" x14ac:dyDescent="0.2">
      <c r="A2834" s="30">
        <v>411200</v>
      </c>
      <c r="B2834" s="31" t="s">
        <v>199</v>
      </c>
      <c r="C2834" s="47">
        <v>23000</v>
      </c>
    </row>
    <row r="2835" spans="1:3" s="4" customFormat="1" ht="37.5" x14ac:dyDescent="0.2">
      <c r="A2835" s="30">
        <v>411300</v>
      </c>
      <c r="B2835" s="31" t="s">
        <v>85</v>
      </c>
      <c r="C2835" s="47">
        <v>7400</v>
      </c>
    </row>
    <row r="2836" spans="1:3" s="4" customFormat="1" x14ac:dyDescent="0.2">
      <c r="A2836" s="30">
        <v>411400</v>
      </c>
      <c r="B2836" s="31" t="s">
        <v>86</v>
      </c>
      <c r="C2836" s="47">
        <v>14900</v>
      </c>
    </row>
    <row r="2837" spans="1:3" s="4" customFormat="1" ht="18.75" customHeight="1" x14ac:dyDescent="0.2">
      <c r="A2837" s="40">
        <v>412000</v>
      </c>
      <c r="B2837" s="38" t="s">
        <v>191</v>
      </c>
      <c r="C2837" s="48">
        <f>SUM(C2838:C2846)</f>
        <v>123100</v>
      </c>
    </row>
    <row r="2838" spans="1:3" s="4" customFormat="1" x14ac:dyDescent="0.2">
      <c r="A2838" s="30">
        <v>412200</v>
      </c>
      <c r="B2838" s="31" t="s">
        <v>200</v>
      </c>
      <c r="C2838" s="47">
        <v>85000</v>
      </c>
    </row>
    <row r="2839" spans="1:3" s="4" customFormat="1" x14ac:dyDescent="0.2">
      <c r="A2839" s="30">
        <v>412300</v>
      </c>
      <c r="B2839" s="31" t="s">
        <v>88</v>
      </c>
      <c r="C2839" s="47">
        <v>9800</v>
      </c>
    </row>
    <row r="2840" spans="1:3" s="4" customFormat="1" x14ac:dyDescent="0.2">
      <c r="A2840" s="30">
        <v>412500</v>
      </c>
      <c r="B2840" s="31" t="s">
        <v>90</v>
      </c>
      <c r="C2840" s="47">
        <v>1500</v>
      </c>
    </row>
    <row r="2841" spans="1:3" s="4" customFormat="1" x14ac:dyDescent="0.2">
      <c r="A2841" s="30">
        <v>412600</v>
      </c>
      <c r="B2841" s="31" t="s">
        <v>201</v>
      </c>
      <c r="C2841" s="47">
        <v>3300</v>
      </c>
    </row>
    <row r="2842" spans="1:3" s="4" customFormat="1" x14ac:dyDescent="0.2">
      <c r="A2842" s="30">
        <v>412700</v>
      </c>
      <c r="B2842" s="31" t="s">
        <v>188</v>
      </c>
      <c r="C2842" s="47">
        <v>20000</v>
      </c>
    </row>
    <row r="2843" spans="1:3" s="4" customFormat="1" x14ac:dyDescent="0.2">
      <c r="A2843" s="30">
        <v>412900</v>
      </c>
      <c r="B2843" s="39" t="s">
        <v>508</v>
      </c>
      <c r="C2843" s="47">
        <v>0</v>
      </c>
    </row>
    <row r="2844" spans="1:3" s="4" customFormat="1" x14ac:dyDescent="0.2">
      <c r="A2844" s="30">
        <v>412900</v>
      </c>
      <c r="B2844" s="39" t="s">
        <v>277</v>
      </c>
      <c r="C2844" s="47">
        <v>1000</v>
      </c>
    </row>
    <row r="2845" spans="1:3" s="4" customFormat="1" x14ac:dyDescent="0.2">
      <c r="A2845" s="30">
        <v>412900</v>
      </c>
      <c r="B2845" s="39" t="s">
        <v>296</v>
      </c>
      <c r="C2845" s="47">
        <v>1300</v>
      </c>
    </row>
    <row r="2846" spans="1:3" s="4" customFormat="1" x14ac:dyDescent="0.2">
      <c r="A2846" s="30">
        <v>412900</v>
      </c>
      <c r="B2846" s="39" t="s">
        <v>297</v>
      </c>
      <c r="C2846" s="47">
        <v>1200</v>
      </c>
    </row>
    <row r="2847" spans="1:3" s="50" customFormat="1" ht="19.5" x14ac:dyDescent="0.2">
      <c r="A2847" s="40">
        <v>413000</v>
      </c>
      <c r="B2847" s="38" t="s">
        <v>192</v>
      </c>
      <c r="C2847" s="48">
        <f t="shared" ref="C2847" si="254">C2848</f>
        <v>500</v>
      </c>
    </row>
    <row r="2848" spans="1:3" s="4" customFormat="1" x14ac:dyDescent="0.2">
      <c r="A2848" s="30">
        <v>413900</v>
      </c>
      <c r="B2848" s="31" t="s">
        <v>95</v>
      </c>
      <c r="C2848" s="47">
        <v>500</v>
      </c>
    </row>
    <row r="2849" spans="1:3" s="50" customFormat="1" ht="19.5" x14ac:dyDescent="0.2">
      <c r="A2849" s="40">
        <v>510000</v>
      </c>
      <c r="B2849" s="38" t="s">
        <v>140</v>
      </c>
      <c r="C2849" s="48">
        <f t="shared" ref="C2849:C2850" si="255">C2850</f>
        <v>7000</v>
      </c>
    </row>
    <row r="2850" spans="1:3" s="50" customFormat="1" ht="19.5" x14ac:dyDescent="0.2">
      <c r="A2850" s="40">
        <v>511000</v>
      </c>
      <c r="B2850" s="38" t="s">
        <v>141</v>
      </c>
      <c r="C2850" s="48">
        <f t="shared" si="255"/>
        <v>7000</v>
      </c>
    </row>
    <row r="2851" spans="1:3" s="4" customFormat="1" x14ac:dyDescent="0.2">
      <c r="A2851" s="30">
        <v>511300</v>
      </c>
      <c r="B2851" s="31" t="s">
        <v>144</v>
      </c>
      <c r="C2851" s="47">
        <v>7000</v>
      </c>
    </row>
    <row r="2852" spans="1:3" s="50" customFormat="1" ht="19.5" x14ac:dyDescent="0.2">
      <c r="A2852" s="40">
        <v>630000</v>
      </c>
      <c r="B2852" s="38" t="s">
        <v>176</v>
      </c>
      <c r="C2852" s="48">
        <f>C2853</f>
        <v>5000</v>
      </c>
    </row>
    <row r="2853" spans="1:3" s="50" customFormat="1" ht="19.5" x14ac:dyDescent="0.2">
      <c r="A2853" s="40">
        <v>638000</v>
      </c>
      <c r="B2853" s="38" t="s">
        <v>120</v>
      </c>
      <c r="C2853" s="48">
        <f t="shared" ref="C2853" si="256">C2854</f>
        <v>5000</v>
      </c>
    </row>
    <row r="2854" spans="1:3" s="4" customFormat="1" x14ac:dyDescent="0.2">
      <c r="A2854" s="30">
        <v>638100</v>
      </c>
      <c r="B2854" s="31" t="s">
        <v>181</v>
      </c>
      <c r="C2854" s="47">
        <v>5000</v>
      </c>
    </row>
    <row r="2855" spans="1:3" s="4" customFormat="1" x14ac:dyDescent="0.2">
      <c r="A2855" s="53"/>
      <c r="B2855" s="43" t="s">
        <v>214</v>
      </c>
      <c r="C2855" s="70">
        <f>C2831+C2849+C2852</f>
        <v>730900</v>
      </c>
    </row>
    <row r="2856" spans="1:3" s="4" customFormat="1" x14ac:dyDescent="0.2">
      <c r="A2856" s="15"/>
      <c r="B2856" s="16"/>
      <c r="C2856" s="17"/>
    </row>
    <row r="2857" spans="1:3" s="4" customFormat="1" x14ac:dyDescent="0.2">
      <c r="A2857" s="15"/>
      <c r="B2857" s="16"/>
      <c r="C2857" s="17"/>
    </row>
    <row r="2858" spans="1:3" s="4" customFormat="1" ht="19.5" x14ac:dyDescent="0.2">
      <c r="A2858" s="30" t="s">
        <v>625</v>
      </c>
      <c r="B2858" s="38"/>
      <c r="C2858" s="17"/>
    </row>
    <row r="2859" spans="1:3" s="4" customFormat="1" ht="19.5" x14ac:dyDescent="0.2">
      <c r="A2859" s="30" t="s">
        <v>227</v>
      </c>
      <c r="B2859" s="38"/>
      <c r="C2859" s="17"/>
    </row>
    <row r="2860" spans="1:3" s="4" customFormat="1" ht="19.5" x14ac:dyDescent="0.2">
      <c r="A2860" s="30" t="s">
        <v>382</v>
      </c>
      <c r="B2860" s="38"/>
      <c r="C2860" s="17"/>
    </row>
    <row r="2861" spans="1:3" s="4" customFormat="1" ht="19.5" x14ac:dyDescent="0.2">
      <c r="A2861" s="30" t="s">
        <v>507</v>
      </c>
      <c r="B2861" s="38"/>
      <c r="C2861" s="17"/>
    </row>
    <row r="2862" spans="1:3" s="4" customFormat="1" x14ac:dyDescent="0.2">
      <c r="A2862" s="30"/>
      <c r="B2862" s="32"/>
      <c r="C2862" s="17"/>
    </row>
    <row r="2863" spans="1:3" s="4" customFormat="1" ht="18.75" customHeight="1" x14ac:dyDescent="0.2">
      <c r="A2863" s="40">
        <v>410000</v>
      </c>
      <c r="B2863" s="34" t="s">
        <v>83</v>
      </c>
      <c r="C2863" s="48">
        <f t="shared" ref="C2863" si="257">C2864+C2869</f>
        <v>759000</v>
      </c>
    </row>
    <row r="2864" spans="1:3" s="4" customFormat="1" ht="19.5" x14ac:dyDescent="0.2">
      <c r="A2864" s="40">
        <v>411000</v>
      </c>
      <c r="B2864" s="34" t="s">
        <v>186</v>
      </c>
      <c r="C2864" s="48">
        <f t="shared" ref="C2864" si="258">SUM(C2865:C2868)</f>
        <v>629400</v>
      </c>
    </row>
    <row r="2865" spans="1:3" s="4" customFormat="1" x14ac:dyDescent="0.2">
      <c r="A2865" s="30">
        <v>411100</v>
      </c>
      <c r="B2865" s="31" t="s">
        <v>84</v>
      </c>
      <c r="C2865" s="47">
        <v>584400</v>
      </c>
    </row>
    <row r="2866" spans="1:3" s="4" customFormat="1" x14ac:dyDescent="0.2">
      <c r="A2866" s="30">
        <v>411200</v>
      </c>
      <c r="B2866" s="31" t="s">
        <v>199</v>
      </c>
      <c r="C2866" s="47">
        <v>26000</v>
      </c>
    </row>
    <row r="2867" spans="1:3" s="4" customFormat="1" ht="37.5" x14ac:dyDescent="0.2">
      <c r="A2867" s="30">
        <v>411300</v>
      </c>
      <c r="B2867" s="31" t="s">
        <v>85</v>
      </c>
      <c r="C2867" s="47">
        <v>13000</v>
      </c>
    </row>
    <row r="2868" spans="1:3" s="4" customFormat="1" x14ac:dyDescent="0.2">
      <c r="A2868" s="30">
        <v>411400</v>
      </c>
      <c r="B2868" s="31" t="s">
        <v>86</v>
      </c>
      <c r="C2868" s="47">
        <v>6000</v>
      </c>
    </row>
    <row r="2869" spans="1:3" s="50" customFormat="1" ht="18.75" customHeight="1" x14ac:dyDescent="0.2">
      <c r="A2869" s="40">
        <v>412000</v>
      </c>
      <c r="B2869" s="38" t="s">
        <v>191</v>
      </c>
      <c r="C2869" s="48">
        <f>SUM(C2870:C2879)</f>
        <v>129600</v>
      </c>
    </row>
    <row r="2870" spans="1:3" s="4" customFormat="1" x14ac:dyDescent="0.2">
      <c r="A2870" s="30">
        <v>412200</v>
      </c>
      <c r="B2870" s="31" t="s">
        <v>200</v>
      </c>
      <c r="C2870" s="47">
        <v>90000</v>
      </c>
    </row>
    <row r="2871" spans="1:3" s="4" customFormat="1" x14ac:dyDescent="0.2">
      <c r="A2871" s="30">
        <v>412300</v>
      </c>
      <c r="B2871" s="31" t="s">
        <v>88</v>
      </c>
      <c r="C2871" s="47">
        <v>11500</v>
      </c>
    </row>
    <row r="2872" spans="1:3" s="4" customFormat="1" x14ac:dyDescent="0.2">
      <c r="A2872" s="30">
        <v>412500</v>
      </c>
      <c r="B2872" s="31" t="s">
        <v>90</v>
      </c>
      <c r="C2872" s="47">
        <v>1500</v>
      </c>
    </row>
    <row r="2873" spans="1:3" s="4" customFormat="1" x14ac:dyDescent="0.2">
      <c r="A2873" s="30">
        <v>412600</v>
      </c>
      <c r="B2873" s="31" t="s">
        <v>201</v>
      </c>
      <c r="C2873" s="47">
        <v>3400</v>
      </c>
    </row>
    <row r="2874" spans="1:3" s="4" customFormat="1" x14ac:dyDescent="0.2">
      <c r="A2874" s="30">
        <v>412700</v>
      </c>
      <c r="B2874" s="31" t="s">
        <v>188</v>
      </c>
      <c r="C2874" s="47">
        <v>18000</v>
      </c>
    </row>
    <row r="2875" spans="1:3" s="4" customFormat="1" x14ac:dyDescent="0.2">
      <c r="A2875" s="30">
        <v>412900</v>
      </c>
      <c r="B2875" s="39" t="s">
        <v>508</v>
      </c>
      <c r="C2875" s="47">
        <v>0</v>
      </c>
    </row>
    <row r="2876" spans="1:3" s="4" customFormat="1" x14ac:dyDescent="0.2">
      <c r="A2876" s="30">
        <v>412900</v>
      </c>
      <c r="B2876" s="39" t="s">
        <v>277</v>
      </c>
      <c r="C2876" s="47">
        <v>2000</v>
      </c>
    </row>
    <row r="2877" spans="1:3" s="4" customFormat="1" x14ac:dyDescent="0.2">
      <c r="A2877" s="30">
        <v>412900</v>
      </c>
      <c r="B2877" s="31" t="s">
        <v>295</v>
      </c>
      <c r="C2877" s="47">
        <v>1000</v>
      </c>
    </row>
    <row r="2878" spans="1:3" s="4" customFormat="1" x14ac:dyDescent="0.2">
      <c r="A2878" s="30">
        <v>412900</v>
      </c>
      <c r="B2878" s="39" t="s">
        <v>296</v>
      </c>
      <c r="C2878" s="47">
        <v>1000</v>
      </c>
    </row>
    <row r="2879" spans="1:3" s="4" customFormat="1" x14ac:dyDescent="0.2">
      <c r="A2879" s="30">
        <v>412900</v>
      </c>
      <c r="B2879" s="39" t="s">
        <v>297</v>
      </c>
      <c r="C2879" s="47">
        <v>1200</v>
      </c>
    </row>
    <row r="2880" spans="1:3" s="50" customFormat="1" ht="18.75" customHeight="1" x14ac:dyDescent="0.2">
      <c r="A2880" s="40">
        <v>510000</v>
      </c>
      <c r="B2880" s="38" t="s">
        <v>140</v>
      </c>
      <c r="C2880" s="48">
        <f t="shared" ref="C2880:C2881" si="259">C2881</f>
        <v>4000</v>
      </c>
    </row>
    <row r="2881" spans="1:3" s="50" customFormat="1" ht="19.5" x14ac:dyDescent="0.2">
      <c r="A2881" s="40">
        <v>511000</v>
      </c>
      <c r="B2881" s="38" t="s">
        <v>141</v>
      </c>
      <c r="C2881" s="48">
        <f t="shared" si="259"/>
        <v>4000</v>
      </c>
    </row>
    <row r="2882" spans="1:3" s="4" customFormat="1" x14ac:dyDescent="0.2">
      <c r="A2882" s="30">
        <v>511300</v>
      </c>
      <c r="B2882" s="31" t="s">
        <v>144</v>
      </c>
      <c r="C2882" s="47">
        <v>4000</v>
      </c>
    </row>
    <row r="2883" spans="1:3" s="50" customFormat="1" ht="18.75" customHeight="1" x14ac:dyDescent="0.2">
      <c r="A2883" s="40">
        <v>630000</v>
      </c>
      <c r="B2883" s="38" t="s">
        <v>176</v>
      </c>
      <c r="C2883" s="48">
        <f>C2884</f>
        <v>39000</v>
      </c>
    </row>
    <row r="2884" spans="1:3" s="50" customFormat="1" ht="19.5" x14ac:dyDescent="0.2">
      <c r="A2884" s="40">
        <v>638000</v>
      </c>
      <c r="B2884" s="38" t="s">
        <v>120</v>
      </c>
      <c r="C2884" s="48">
        <f t="shared" ref="C2884" si="260">C2885</f>
        <v>39000</v>
      </c>
    </row>
    <row r="2885" spans="1:3" s="4" customFormat="1" x14ac:dyDescent="0.2">
      <c r="A2885" s="30">
        <v>638100</v>
      </c>
      <c r="B2885" s="31" t="s">
        <v>181</v>
      </c>
      <c r="C2885" s="47">
        <v>39000</v>
      </c>
    </row>
    <row r="2886" spans="1:3" s="4" customFormat="1" x14ac:dyDescent="0.2">
      <c r="A2886" s="53"/>
      <c r="B2886" s="43" t="s">
        <v>214</v>
      </c>
      <c r="C2886" s="70">
        <f>C2863+C2880+C2883</f>
        <v>802000</v>
      </c>
    </row>
    <row r="2887" spans="1:3" s="4" customFormat="1" x14ac:dyDescent="0.2">
      <c r="A2887" s="15"/>
      <c r="B2887" s="16"/>
      <c r="C2887" s="17"/>
    </row>
    <row r="2888" spans="1:3" s="4" customFormat="1" x14ac:dyDescent="0.2">
      <c r="A2888" s="28"/>
      <c r="B2888" s="16"/>
      <c r="C2888" s="47"/>
    </row>
    <row r="2889" spans="1:3" s="4" customFormat="1" ht="19.5" x14ac:dyDescent="0.2">
      <c r="A2889" s="30" t="s">
        <v>626</v>
      </c>
      <c r="B2889" s="38"/>
      <c r="C2889" s="47"/>
    </row>
    <row r="2890" spans="1:3" s="4" customFormat="1" ht="19.5" x14ac:dyDescent="0.2">
      <c r="A2890" s="30" t="s">
        <v>227</v>
      </c>
      <c r="B2890" s="38"/>
      <c r="C2890" s="47"/>
    </row>
    <row r="2891" spans="1:3" s="4" customFormat="1" ht="19.5" x14ac:dyDescent="0.2">
      <c r="A2891" s="30" t="s">
        <v>383</v>
      </c>
      <c r="B2891" s="38"/>
      <c r="C2891" s="47"/>
    </row>
    <row r="2892" spans="1:3" s="4" customFormat="1" ht="19.5" x14ac:dyDescent="0.2">
      <c r="A2892" s="30" t="s">
        <v>507</v>
      </c>
      <c r="B2892" s="38"/>
      <c r="C2892" s="47"/>
    </row>
    <row r="2893" spans="1:3" s="4" customFormat="1" x14ac:dyDescent="0.2">
      <c r="A2893" s="30"/>
      <c r="B2893" s="32"/>
      <c r="C2893" s="17"/>
    </row>
    <row r="2894" spans="1:3" s="4" customFormat="1" ht="18.75" customHeight="1" x14ac:dyDescent="0.2">
      <c r="A2894" s="40">
        <v>410000</v>
      </c>
      <c r="B2894" s="34" t="s">
        <v>83</v>
      </c>
      <c r="C2894" s="48">
        <f t="shared" ref="C2894" si="261">C2895+C2900</f>
        <v>1194000</v>
      </c>
    </row>
    <row r="2895" spans="1:3" s="4" customFormat="1" ht="19.5" x14ac:dyDescent="0.2">
      <c r="A2895" s="40">
        <v>411000</v>
      </c>
      <c r="B2895" s="34" t="s">
        <v>186</v>
      </c>
      <c r="C2895" s="48">
        <f>SUM(C2896:C2899)</f>
        <v>1043000</v>
      </c>
    </row>
    <row r="2896" spans="1:3" s="4" customFormat="1" x14ac:dyDescent="0.2">
      <c r="A2896" s="30">
        <v>411100</v>
      </c>
      <c r="B2896" s="31" t="s">
        <v>84</v>
      </c>
      <c r="C2896" s="47">
        <v>990000</v>
      </c>
    </row>
    <row r="2897" spans="1:3" s="4" customFormat="1" x14ac:dyDescent="0.2">
      <c r="A2897" s="30">
        <v>411200</v>
      </c>
      <c r="B2897" s="31" t="s">
        <v>199</v>
      </c>
      <c r="C2897" s="47">
        <v>12000</v>
      </c>
    </row>
    <row r="2898" spans="1:3" s="4" customFormat="1" ht="37.5" x14ac:dyDescent="0.2">
      <c r="A2898" s="30">
        <v>411300</v>
      </c>
      <c r="B2898" s="31" t="s">
        <v>85</v>
      </c>
      <c r="C2898" s="47">
        <v>17000</v>
      </c>
    </row>
    <row r="2899" spans="1:3" s="4" customFormat="1" x14ac:dyDescent="0.2">
      <c r="A2899" s="30">
        <v>411400</v>
      </c>
      <c r="B2899" s="31" t="s">
        <v>86</v>
      </c>
      <c r="C2899" s="47">
        <v>24000</v>
      </c>
    </row>
    <row r="2900" spans="1:3" s="4" customFormat="1" ht="18.75" customHeight="1" x14ac:dyDescent="0.2">
      <c r="A2900" s="40">
        <v>412000</v>
      </c>
      <c r="B2900" s="38" t="s">
        <v>191</v>
      </c>
      <c r="C2900" s="48">
        <f>SUM(C2901:C2911)</f>
        <v>151000</v>
      </c>
    </row>
    <row r="2901" spans="1:3" s="4" customFormat="1" x14ac:dyDescent="0.2">
      <c r="A2901" s="30">
        <v>412100</v>
      </c>
      <c r="B2901" s="31" t="s">
        <v>87</v>
      </c>
      <c r="C2901" s="47">
        <v>58000</v>
      </c>
    </row>
    <row r="2902" spans="1:3" s="4" customFormat="1" x14ac:dyDescent="0.2">
      <c r="A2902" s="30">
        <v>412200</v>
      </c>
      <c r="B2902" s="31" t="s">
        <v>200</v>
      </c>
      <c r="C2902" s="47">
        <v>42000</v>
      </c>
    </row>
    <row r="2903" spans="1:3" s="4" customFormat="1" x14ac:dyDescent="0.2">
      <c r="A2903" s="30">
        <v>412300</v>
      </c>
      <c r="B2903" s="31" t="s">
        <v>88</v>
      </c>
      <c r="C2903" s="47">
        <v>13900</v>
      </c>
    </row>
    <row r="2904" spans="1:3" s="4" customFormat="1" x14ac:dyDescent="0.2">
      <c r="A2904" s="30">
        <v>412500</v>
      </c>
      <c r="B2904" s="31" t="s">
        <v>90</v>
      </c>
      <c r="C2904" s="47">
        <v>6000</v>
      </c>
    </row>
    <row r="2905" spans="1:3" s="4" customFormat="1" x14ac:dyDescent="0.2">
      <c r="A2905" s="30">
        <v>412600</v>
      </c>
      <c r="B2905" s="31" t="s">
        <v>201</v>
      </c>
      <c r="C2905" s="47">
        <v>6000</v>
      </c>
    </row>
    <row r="2906" spans="1:3" s="4" customFormat="1" x14ac:dyDescent="0.2">
      <c r="A2906" s="30">
        <v>412700</v>
      </c>
      <c r="B2906" s="31" t="s">
        <v>188</v>
      </c>
      <c r="C2906" s="47">
        <v>12000</v>
      </c>
    </row>
    <row r="2907" spans="1:3" s="4" customFormat="1" x14ac:dyDescent="0.2">
      <c r="A2907" s="30">
        <v>412900</v>
      </c>
      <c r="B2907" s="39" t="s">
        <v>508</v>
      </c>
      <c r="C2907" s="47">
        <v>0</v>
      </c>
    </row>
    <row r="2908" spans="1:3" s="4" customFormat="1" x14ac:dyDescent="0.2">
      <c r="A2908" s="30">
        <v>412900</v>
      </c>
      <c r="B2908" s="39" t="s">
        <v>277</v>
      </c>
      <c r="C2908" s="47">
        <v>8000</v>
      </c>
    </row>
    <row r="2909" spans="1:3" s="4" customFormat="1" x14ac:dyDescent="0.2">
      <c r="A2909" s="30">
        <v>412900</v>
      </c>
      <c r="B2909" s="39" t="s">
        <v>295</v>
      </c>
      <c r="C2909" s="47">
        <v>800</v>
      </c>
    </row>
    <row r="2910" spans="1:3" s="4" customFormat="1" x14ac:dyDescent="0.2">
      <c r="A2910" s="30">
        <v>412900</v>
      </c>
      <c r="B2910" s="39" t="s">
        <v>296</v>
      </c>
      <c r="C2910" s="47">
        <v>2300</v>
      </c>
    </row>
    <row r="2911" spans="1:3" s="4" customFormat="1" x14ac:dyDescent="0.2">
      <c r="A2911" s="30">
        <v>412900</v>
      </c>
      <c r="B2911" s="39" t="s">
        <v>297</v>
      </c>
      <c r="C2911" s="47">
        <v>2000</v>
      </c>
    </row>
    <row r="2912" spans="1:3" s="4" customFormat="1" ht="18.75" customHeight="1" x14ac:dyDescent="0.2">
      <c r="A2912" s="40">
        <v>510000</v>
      </c>
      <c r="B2912" s="38" t="s">
        <v>140</v>
      </c>
      <c r="C2912" s="48">
        <f>C2913</f>
        <v>2500</v>
      </c>
    </row>
    <row r="2913" spans="1:3" s="4" customFormat="1" ht="19.5" x14ac:dyDescent="0.2">
      <c r="A2913" s="40">
        <v>511000</v>
      </c>
      <c r="B2913" s="38" t="s">
        <v>141</v>
      </c>
      <c r="C2913" s="48">
        <f t="shared" ref="C2913" si="262">SUM(C2914:C2914)</f>
        <v>2500</v>
      </c>
    </row>
    <row r="2914" spans="1:3" s="4" customFormat="1" x14ac:dyDescent="0.2">
      <c r="A2914" s="30">
        <v>511300</v>
      </c>
      <c r="B2914" s="31" t="s">
        <v>144</v>
      </c>
      <c r="C2914" s="47">
        <v>2500</v>
      </c>
    </row>
    <row r="2915" spans="1:3" s="50" customFormat="1" ht="19.5" x14ac:dyDescent="0.2">
      <c r="A2915" s="40">
        <v>630000</v>
      </c>
      <c r="B2915" s="38" t="s">
        <v>176</v>
      </c>
      <c r="C2915" s="48">
        <f>C2916</f>
        <v>30000</v>
      </c>
    </row>
    <row r="2916" spans="1:3" s="50" customFormat="1" ht="19.5" x14ac:dyDescent="0.2">
      <c r="A2916" s="40">
        <v>638000</v>
      </c>
      <c r="B2916" s="38" t="s">
        <v>120</v>
      </c>
      <c r="C2916" s="48">
        <f t="shared" ref="C2916" si="263">C2917</f>
        <v>30000</v>
      </c>
    </row>
    <row r="2917" spans="1:3" s="4" customFormat="1" x14ac:dyDescent="0.2">
      <c r="A2917" s="30">
        <v>638100</v>
      </c>
      <c r="B2917" s="31" t="s">
        <v>181</v>
      </c>
      <c r="C2917" s="47">
        <v>30000</v>
      </c>
    </row>
    <row r="2918" spans="1:3" s="4" customFormat="1" x14ac:dyDescent="0.2">
      <c r="A2918" s="53"/>
      <c r="B2918" s="43" t="s">
        <v>214</v>
      </c>
      <c r="C2918" s="70">
        <f>C2894+C2912+C2915</f>
        <v>1226500</v>
      </c>
    </row>
    <row r="2919" spans="1:3" s="4" customFormat="1" x14ac:dyDescent="0.2">
      <c r="A2919" s="15"/>
      <c r="B2919" s="16"/>
      <c r="C2919" s="17"/>
    </row>
    <row r="2920" spans="1:3" s="4" customFormat="1" x14ac:dyDescent="0.2">
      <c r="A2920" s="28"/>
      <c r="B2920" s="16"/>
      <c r="C2920" s="47"/>
    </row>
    <row r="2921" spans="1:3" s="4" customFormat="1" ht="19.5" x14ac:dyDescent="0.2">
      <c r="A2921" s="30" t="s">
        <v>627</v>
      </c>
      <c r="B2921" s="38"/>
      <c r="C2921" s="47"/>
    </row>
    <row r="2922" spans="1:3" s="4" customFormat="1" ht="19.5" x14ac:dyDescent="0.2">
      <c r="A2922" s="30" t="s">
        <v>227</v>
      </c>
      <c r="B2922" s="38"/>
      <c r="C2922" s="47"/>
    </row>
    <row r="2923" spans="1:3" s="4" customFormat="1" ht="19.5" x14ac:dyDescent="0.2">
      <c r="A2923" s="30" t="s">
        <v>384</v>
      </c>
      <c r="B2923" s="38"/>
      <c r="C2923" s="47"/>
    </row>
    <row r="2924" spans="1:3" s="4" customFormat="1" ht="19.5" x14ac:dyDescent="0.2">
      <c r="A2924" s="30" t="s">
        <v>507</v>
      </c>
      <c r="B2924" s="38"/>
      <c r="C2924" s="47"/>
    </row>
    <row r="2925" spans="1:3" s="4" customFormat="1" x14ac:dyDescent="0.2">
      <c r="A2925" s="30"/>
      <c r="B2925" s="32"/>
      <c r="C2925" s="17"/>
    </row>
    <row r="2926" spans="1:3" s="4" customFormat="1" ht="18.75" customHeight="1" x14ac:dyDescent="0.2">
      <c r="A2926" s="40">
        <v>410000</v>
      </c>
      <c r="B2926" s="34" t="s">
        <v>83</v>
      </c>
      <c r="C2926" s="48">
        <f>C2927+C2932+C2949+C2947</f>
        <v>1607100</v>
      </c>
    </row>
    <row r="2927" spans="1:3" s="4" customFormat="1" ht="19.5" x14ac:dyDescent="0.2">
      <c r="A2927" s="40">
        <v>411000</v>
      </c>
      <c r="B2927" s="34" t="s">
        <v>186</v>
      </c>
      <c r="C2927" s="48">
        <f>SUM(C2928:C2931)</f>
        <v>1102800</v>
      </c>
    </row>
    <row r="2928" spans="1:3" s="4" customFormat="1" x14ac:dyDescent="0.2">
      <c r="A2928" s="30">
        <v>411100</v>
      </c>
      <c r="B2928" s="31" t="s">
        <v>84</v>
      </c>
      <c r="C2928" s="47">
        <v>1058000</v>
      </c>
    </row>
    <row r="2929" spans="1:3" s="4" customFormat="1" x14ac:dyDescent="0.2">
      <c r="A2929" s="30">
        <v>411200</v>
      </c>
      <c r="B2929" s="31" t="s">
        <v>199</v>
      </c>
      <c r="C2929" s="47">
        <v>35000</v>
      </c>
    </row>
    <row r="2930" spans="1:3" s="4" customFormat="1" ht="37.5" x14ac:dyDescent="0.2">
      <c r="A2930" s="30">
        <v>411300</v>
      </c>
      <c r="B2930" s="31" t="s">
        <v>85</v>
      </c>
      <c r="C2930" s="47">
        <v>5100</v>
      </c>
    </row>
    <row r="2931" spans="1:3" s="4" customFormat="1" x14ac:dyDescent="0.2">
      <c r="A2931" s="30">
        <v>411400</v>
      </c>
      <c r="B2931" s="31" t="s">
        <v>86</v>
      </c>
      <c r="C2931" s="47">
        <v>4700</v>
      </c>
    </row>
    <row r="2932" spans="1:3" s="4" customFormat="1" ht="18.75" customHeight="1" x14ac:dyDescent="0.2">
      <c r="A2932" s="40">
        <v>412000</v>
      </c>
      <c r="B2932" s="38" t="s">
        <v>191</v>
      </c>
      <c r="C2932" s="48">
        <f>SUM(C2933:C2946)</f>
        <v>503400</v>
      </c>
    </row>
    <row r="2933" spans="1:3" s="4" customFormat="1" x14ac:dyDescent="0.2">
      <c r="A2933" s="30">
        <v>412100</v>
      </c>
      <c r="B2933" s="31" t="s">
        <v>87</v>
      </c>
      <c r="C2933" s="47">
        <v>3800</v>
      </c>
    </row>
    <row r="2934" spans="1:3" s="4" customFormat="1" x14ac:dyDescent="0.2">
      <c r="A2934" s="30">
        <v>412200</v>
      </c>
      <c r="B2934" s="31" t="s">
        <v>200</v>
      </c>
      <c r="C2934" s="47">
        <v>25000</v>
      </c>
    </row>
    <row r="2935" spans="1:3" s="4" customFormat="1" x14ac:dyDescent="0.2">
      <c r="A2935" s="30">
        <v>412300</v>
      </c>
      <c r="B2935" s="31" t="s">
        <v>88</v>
      </c>
      <c r="C2935" s="47">
        <v>13900</v>
      </c>
    </row>
    <row r="2936" spans="1:3" s="4" customFormat="1" x14ac:dyDescent="0.2">
      <c r="A2936" s="30">
        <v>412500</v>
      </c>
      <c r="B2936" s="31" t="s">
        <v>90</v>
      </c>
      <c r="C2936" s="47">
        <v>7500</v>
      </c>
    </row>
    <row r="2937" spans="1:3" s="4" customFormat="1" x14ac:dyDescent="0.2">
      <c r="A2937" s="30">
        <v>412600</v>
      </c>
      <c r="B2937" s="31" t="s">
        <v>201</v>
      </c>
      <c r="C2937" s="47">
        <v>10200</v>
      </c>
    </row>
    <row r="2938" spans="1:3" s="4" customFormat="1" x14ac:dyDescent="0.2">
      <c r="A2938" s="30">
        <v>412700</v>
      </c>
      <c r="B2938" s="31" t="s">
        <v>188</v>
      </c>
      <c r="C2938" s="47">
        <v>16000</v>
      </c>
    </row>
    <row r="2939" spans="1:3" s="4" customFormat="1" x14ac:dyDescent="0.2">
      <c r="A2939" s="30">
        <v>412900</v>
      </c>
      <c r="B2939" s="31" t="s">
        <v>508</v>
      </c>
      <c r="C2939" s="47">
        <v>0</v>
      </c>
    </row>
    <row r="2940" spans="1:3" s="4" customFormat="1" x14ac:dyDescent="0.2">
      <c r="A2940" s="30">
        <v>412900</v>
      </c>
      <c r="B2940" s="39" t="s">
        <v>277</v>
      </c>
      <c r="C2940" s="47">
        <v>50000</v>
      </c>
    </row>
    <row r="2941" spans="1:3" s="4" customFormat="1" x14ac:dyDescent="0.2">
      <c r="A2941" s="30">
        <v>412900</v>
      </c>
      <c r="B2941" s="39" t="s">
        <v>295</v>
      </c>
      <c r="C2941" s="47">
        <v>2000</v>
      </c>
    </row>
    <row r="2942" spans="1:3" s="4" customFormat="1" x14ac:dyDescent="0.2">
      <c r="A2942" s="30">
        <v>412900</v>
      </c>
      <c r="B2942" s="39" t="s">
        <v>296</v>
      </c>
      <c r="C2942" s="47">
        <v>1000</v>
      </c>
    </row>
    <row r="2943" spans="1:3" s="4" customFormat="1" x14ac:dyDescent="0.2">
      <c r="A2943" s="30">
        <v>412900</v>
      </c>
      <c r="B2943" s="39" t="s">
        <v>297</v>
      </c>
      <c r="C2943" s="47">
        <v>2000</v>
      </c>
    </row>
    <row r="2944" spans="1:3" s="4" customFormat="1" x14ac:dyDescent="0.2">
      <c r="A2944" s="30">
        <v>412900</v>
      </c>
      <c r="B2944" s="31" t="s">
        <v>279</v>
      </c>
      <c r="C2944" s="47">
        <v>2000</v>
      </c>
    </row>
    <row r="2945" spans="1:3" s="4" customFormat="1" x14ac:dyDescent="0.2">
      <c r="A2945" s="30">
        <v>412900</v>
      </c>
      <c r="B2945" s="39" t="s">
        <v>628</v>
      </c>
      <c r="C2945" s="47">
        <v>370000</v>
      </c>
    </row>
    <row r="2946" spans="1:3" s="4" customFormat="1" x14ac:dyDescent="0.2">
      <c r="A2946" s="30">
        <v>412900</v>
      </c>
      <c r="B2946" s="39" t="s">
        <v>285</v>
      </c>
      <c r="C2946" s="47">
        <v>0</v>
      </c>
    </row>
    <row r="2947" spans="1:3" s="50" customFormat="1" ht="18.75" customHeight="1" x14ac:dyDescent="0.2">
      <c r="A2947" s="40">
        <v>415000</v>
      </c>
      <c r="B2947" s="34" t="s">
        <v>48</v>
      </c>
      <c r="C2947" s="48">
        <f t="shared" ref="C2947" si="264">C2948</f>
        <v>0</v>
      </c>
    </row>
    <row r="2948" spans="1:3" s="4" customFormat="1" x14ac:dyDescent="0.2">
      <c r="A2948" s="30">
        <v>415200</v>
      </c>
      <c r="B2948" s="39" t="s">
        <v>244</v>
      </c>
      <c r="C2948" s="47">
        <v>0</v>
      </c>
    </row>
    <row r="2949" spans="1:3" s="50" customFormat="1" ht="39" x14ac:dyDescent="0.2">
      <c r="A2949" s="40">
        <v>418000</v>
      </c>
      <c r="B2949" s="38" t="s">
        <v>195</v>
      </c>
      <c r="C2949" s="48">
        <f t="shared" ref="C2949" si="265">C2950</f>
        <v>900</v>
      </c>
    </row>
    <row r="2950" spans="1:3" s="4" customFormat="1" ht="18.75" customHeight="1" x14ac:dyDescent="0.2">
      <c r="A2950" s="30">
        <v>418400</v>
      </c>
      <c r="B2950" s="31" t="s">
        <v>135</v>
      </c>
      <c r="C2950" s="47">
        <v>900</v>
      </c>
    </row>
    <row r="2951" spans="1:3" s="50" customFormat="1" ht="19.5" x14ac:dyDescent="0.2">
      <c r="A2951" s="40">
        <v>480000</v>
      </c>
      <c r="B2951" s="38" t="s">
        <v>136</v>
      </c>
      <c r="C2951" s="48">
        <f t="shared" ref="C2951:C2952" si="266">C2952</f>
        <v>0</v>
      </c>
    </row>
    <row r="2952" spans="1:3" s="50" customFormat="1" ht="19.5" x14ac:dyDescent="0.2">
      <c r="A2952" s="40">
        <v>488000</v>
      </c>
      <c r="B2952" s="38" t="s">
        <v>99</v>
      </c>
      <c r="C2952" s="48">
        <f t="shared" si="266"/>
        <v>0</v>
      </c>
    </row>
    <row r="2953" spans="1:3" s="4" customFormat="1" x14ac:dyDescent="0.2">
      <c r="A2953" s="30">
        <v>488100</v>
      </c>
      <c r="B2953" s="31" t="s">
        <v>479</v>
      </c>
      <c r="C2953" s="47">
        <v>0</v>
      </c>
    </row>
    <row r="2954" spans="1:3" s="4" customFormat="1" ht="18.75" customHeight="1" x14ac:dyDescent="0.2">
      <c r="A2954" s="40">
        <v>510000</v>
      </c>
      <c r="B2954" s="38" t="s">
        <v>140</v>
      </c>
      <c r="C2954" s="48">
        <f>C2955+C2957</f>
        <v>7000</v>
      </c>
    </row>
    <row r="2955" spans="1:3" s="4" customFormat="1" ht="19.5" x14ac:dyDescent="0.2">
      <c r="A2955" s="40">
        <v>511000</v>
      </c>
      <c r="B2955" s="38" t="s">
        <v>141</v>
      </c>
      <c r="C2955" s="48">
        <f>SUM(C2956:C2956)</f>
        <v>5000</v>
      </c>
    </row>
    <row r="2956" spans="1:3" s="4" customFormat="1" ht="18.75" customHeight="1" x14ac:dyDescent="0.2">
      <c r="A2956" s="30">
        <v>511300</v>
      </c>
      <c r="B2956" s="31" t="s">
        <v>144</v>
      </c>
      <c r="C2956" s="47">
        <v>5000</v>
      </c>
    </row>
    <row r="2957" spans="1:3" s="50" customFormat="1" ht="19.5" x14ac:dyDescent="0.2">
      <c r="A2957" s="40">
        <v>516000</v>
      </c>
      <c r="B2957" s="38" t="s">
        <v>151</v>
      </c>
      <c r="C2957" s="48">
        <f t="shared" ref="C2957" si="267">C2958</f>
        <v>2000</v>
      </c>
    </row>
    <row r="2958" spans="1:3" s="4" customFormat="1" x14ac:dyDescent="0.2">
      <c r="A2958" s="30">
        <v>516100</v>
      </c>
      <c r="B2958" s="31" t="s">
        <v>151</v>
      </c>
      <c r="C2958" s="47">
        <v>2000</v>
      </c>
    </row>
    <row r="2959" spans="1:3" s="50" customFormat="1" ht="19.5" x14ac:dyDescent="0.2">
      <c r="A2959" s="40">
        <v>630000</v>
      </c>
      <c r="B2959" s="38" t="s">
        <v>176</v>
      </c>
      <c r="C2959" s="48">
        <f>C2960</f>
        <v>0</v>
      </c>
    </row>
    <row r="2960" spans="1:3" s="50" customFormat="1" ht="19.5" x14ac:dyDescent="0.2">
      <c r="A2960" s="40">
        <v>638000</v>
      </c>
      <c r="B2960" s="38" t="s">
        <v>120</v>
      </c>
      <c r="C2960" s="48">
        <f t="shared" ref="C2960" si="268">+C2961</f>
        <v>0</v>
      </c>
    </row>
    <row r="2961" spans="1:3" s="4" customFormat="1" x14ac:dyDescent="0.2">
      <c r="A2961" s="30">
        <v>638100</v>
      </c>
      <c r="B2961" s="31" t="s">
        <v>181</v>
      </c>
      <c r="C2961" s="47">
        <v>0</v>
      </c>
    </row>
    <row r="2962" spans="1:3" s="4" customFormat="1" x14ac:dyDescent="0.2">
      <c r="A2962" s="11"/>
      <c r="B2962" s="43" t="s">
        <v>214</v>
      </c>
      <c r="C2962" s="70">
        <f>C2926+C2954+C2951+C2959</f>
        <v>1614100</v>
      </c>
    </row>
    <row r="2963" spans="1:3" s="4" customFormat="1" x14ac:dyDescent="0.2">
      <c r="A2963" s="45"/>
      <c r="B2963" s="16"/>
      <c r="C2963" s="17"/>
    </row>
    <row r="2964" spans="1:3" s="4" customFormat="1" x14ac:dyDescent="0.2">
      <c r="A2964" s="28"/>
      <c r="B2964" s="16"/>
      <c r="C2964" s="47"/>
    </row>
    <row r="2965" spans="1:3" s="4" customFormat="1" ht="19.5" x14ac:dyDescent="0.2">
      <c r="A2965" s="30" t="s">
        <v>629</v>
      </c>
      <c r="B2965" s="38"/>
      <c r="C2965" s="47"/>
    </row>
    <row r="2966" spans="1:3" s="4" customFormat="1" ht="19.5" x14ac:dyDescent="0.2">
      <c r="A2966" s="30" t="s">
        <v>227</v>
      </c>
      <c r="B2966" s="38"/>
      <c r="C2966" s="47"/>
    </row>
    <row r="2967" spans="1:3" s="4" customFormat="1" ht="19.5" x14ac:dyDescent="0.2">
      <c r="A2967" s="30" t="s">
        <v>385</v>
      </c>
      <c r="B2967" s="38"/>
      <c r="C2967" s="47"/>
    </row>
    <row r="2968" spans="1:3" s="4" customFormat="1" ht="19.5" x14ac:dyDescent="0.2">
      <c r="A2968" s="30" t="s">
        <v>507</v>
      </c>
      <c r="B2968" s="38"/>
      <c r="C2968" s="47"/>
    </row>
    <row r="2969" spans="1:3" s="4" customFormat="1" x14ac:dyDescent="0.2">
      <c r="A2969" s="30"/>
      <c r="B2969" s="32"/>
      <c r="C2969" s="17"/>
    </row>
    <row r="2970" spans="1:3" s="4" customFormat="1" ht="18.75" customHeight="1" x14ac:dyDescent="0.2">
      <c r="A2970" s="40">
        <v>410000</v>
      </c>
      <c r="B2970" s="34" t="s">
        <v>83</v>
      </c>
      <c r="C2970" s="48">
        <f>C2971+C2976</f>
        <v>512500</v>
      </c>
    </row>
    <row r="2971" spans="1:3" s="4" customFormat="1" ht="19.5" x14ac:dyDescent="0.2">
      <c r="A2971" s="40">
        <v>411000</v>
      </c>
      <c r="B2971" s="34" t="s">
        <v>186</v>
      </c>
      <c r="C2971" s="48">
        <f>SUM(C2972:C2975)</f>
        <v>475400</v>
      </c>
    </row>
    <row r="2972" spans="1:3" s="4" customFormat="1" x14ac:dyDescent="0.2">
      <c r="A2972" s="30">
        <v>411100</v>
      </c>
      <c r="B2972" s="31" t="s">
        <v>84</v>
      </c>
      <c r="C2972" s="47">
        <v>440000</v>
      </c>
    </row>
    <row r="2973" spans="1:3" s="4" customFormat="1" x14ac:dyDescent="0.2">
      <c r="A2973" s="30">
        <v>411200</v>
      </c>
      <c r="B2973" s="31" t="s">
        <v>199</v>
      </c>
      <c r="C2973" s="47">
        <v>25800</v>
      </c>
    </row>
    <row r="2974" spans="1:3" s="4" customFormat="1" ht="37.5" x14ac:dyDescent="0.2">
      <c r="A2974" s="30">
        <v>411300</v>
      </c>
      <c r="B2974" s="31" t="s">
        <v>85</v>
      </c>
      <c r="C2974" s="47">
        <v>2000</v>
      </c>
    </row>
    <row r="2975" spans="1:3" s="4" customFormat="1" x14ac:dyDescent="0.2">
      <c r="A2975" s="30">
        <v>411400</v>
      </c>
      <c r="B2975" s="31" t="s">
        <v>86</v>
      </c>
      <c r="C2975" s="47">
        <v>7600</v>
      </c>
    </row>
    <row r="2976" spans="1:3" s="4" customFormat="1" ht="18.75" customHeight="1" x14ac:dyDescent="0.2">
      <c r="A2976" s="40">
        <v>412000</v>
      </c>
      <c r="B2976" s="38" t="s">
        <v>191</v>
      </c>
      <c r="C2976" s="48">
        <f>SUM(C2977:C2987)</f>
        <v>37100</v>
      </c>
    </row>
    <row r="2977" spans="1:3" s="4" customFormat="1" x14ac:dyDescent="0.2">
      <c r="A2977" s="30">
        <v>412200</v>
      </c>
      <c r="B2977" s="31" t="s">
        <v>200</v>
      </c>
      <c r="C2977" s="47">
        <v>19000</v>
      </c>
    </row>
    <row r="2978" spans="1:3" s="4" customFormat="1" x14ac:dyDescent="0.2">
      <c r="A2978" s="30">
        <v>412300</v>
      </c>
      <c r="B2978" s="31" t="s">
        <v>88</v>
      </c>
      <c r="C2978" s="47">
        <v>2100</v>
      </c>
    </row>
    <row r="2979" spans="1:3" s="4" customFormat="1" x14ac:dyDescent="0.2">
      <c r="A2979" s="30">
        <v>412500</v>
      </c>
      <c r="B2979" s="31" t="s">
        <v>90</v>
      </c>
      <c r="C2979" s="47">
        <v>3300</v>
      </c>
    </row>
    <row r="2980" spans="1:3" s="4" customFormat="1" x14ac:dyDescent="0.2">
      <c r="A2980" s="30">
        <v>412600</v>
      </c>
      <c r="B2980" s="31" t="s">
        <v>201</v>
      </c>
      <c r="C2980" s="47">
        <v>2600</v>
      </c>
    </row>
    <row r="2981" spans="1:3" s="4" customFormat="1" x14ac:dyDescent="0.2">
      <c r="A2981" s="30">
        <v>412700</v>
      </c>
      <c r="B2981" s="31" t="s">
        <v>188</v>
      </c>
      <c r="C2981" s="47">
        <v>6000</v>
      </c>
    </row>
    <row r="2982" spans="1:3" s="4" customFormat="1" x14ac:dyDescent="0.2">
      <c r="A2982" s="30">
        <v>412900</v>
      </c>
      <c r="B2982" s="39" t="s">
        <v>508</v>
      </c>
      <c r="C2982" s="47">
        <v>0</v>
      </c>
    </row>
    <row r="2983" spans="1:3" s="4" customFormat="1" x14ac:dyDescent="0.2">
      <c r="A2983" s="30">
        <v>412900</v>
      </c>
      <c r="B2983" s="39" t="s">
        <v>277</v>
      </c>
      <c r="C2983" s="47">
        <v>900</v>
      </c>
    </row>
    <row r="2984" spans="1:3" s="4" customFormat="1" x14ac:dyDescent="0.2">
      <c r="A2984" s="30">
        <v>412900</v>
      </c>
      <c r="B2984" s="39" t="s">
        <v>295</v>
      </c>
      <c r="C2984" s="47">
        <v>400</v>
      </c>
    </row>
    <row r="2985" spans="1:3" s="4" customFormat="1" x14ac:dyDescent="0.2">
      <c r="A2985" s="30">
        <v>412900</v>
      </c>
      <c r="B2985" s="39" t="s">
        <v>296</v>
      </c>
      <c r="C2985" s="47">
        <v>1200</v>
      </c>
    </row>
    <row r="2986" spans="1:3" s="4" customFormat="1" x14ac:dyDescent="0.2">
      <c r="A2986" s="30">
        <v>412900</v>
      </c>
      <c r="B2986" s="39" t="s">
        <v>297</v>
      </c>
      <c r="C2986" s="47">
        <v>1200</v>
      </c>
    </row>
    <row r="2987" spans="1:3" s="4" customFormat="1" x14ac:dyDescent="0.2">
      <c r="A2987" s="30">
        <v>412900</v>
      </c>
      <c r="B2987" s="31" t="s">
        <v>279</v>
      </c>
      <c r="C2987" s="47">
        <v>400</v>
      </c>
    </row>
    <row r="2988" spans="1:3" s="4" customFormat="1" ht="18.75" customHeight="1" x14ac:dyDescent="0.2">
      <c r="A2988" s="40">
        <v>510000</v>
      </c>
      <c r="B2988" s="38" t="s">
        <v>140</v>
      </c>
      <c r="C2988" s="48">
        <f>C2989</f>
        <v>2000</v>
      </c>
    </row>
    <row r="2989" spans="1:3" s="4" customFormat="1" ht="19.5" x14ac:dyDescent="0.2">
      <c r="A2989" s="40">
        <v>511000</v>
      </c>
      <c r="B2989" s="38" t="s">
        <v>141</v>
      </c>
      <c r="C2989" s="48">
        <f>SUM(C2990:C2990)</f>
        <v>2000</v>
      </c>
    </row>
    <row r="2990" spans="1:3" s="4" customFormat="1" x14ac:dyDescent="0.2">
      <c r="A2990" s="49">
        <v>511300</v>
      </c>
      <c r="B2990" s="31" t="s">
        <v>144</v>
      </c>
      <c r="C2990" s="47">
        <v>2000</v>
      </c>
    </row>
    <row r="2991" spans="1:3" s="4" customFormat="1" x14ac:dyDescent="0.2">
      <c r="A2991" s="53"/>
      <c r="B2991" s="43" t="s">
        <v>214</v>
      </c>
      <c r="C2991" s="70">
        <f>C2970+C2988</f>
        <v>514500</v>
      </c>
    </row>
    <row r="2992" spans="1:3" s="4" customFormat="1" ht="19.5" x14ac:dyDescent="0.2">
      <c r="A2992" s="68"/>
      <c r="B2992" s="38"/>
      <c r="C2992" s="47"/>
    </row>
    <row r="2993" spans="1:3" s="4" customFormat="1" x14ac:dyDescent="0.2">
      <c r="A2993" s="28"/>
      <c r="B2993" s="16"/>
      <c r="C2993" s="47"/>
    </row>
    <row r="2994" spans="1:3" s="4" customFormat="1" ht="19.5" x14ac:dyDescent="0.2">
      <c r="A2994" s="30" t="s">
        <v>630</v>
      </c>
      <c r="B2994" s="38"/>
      <c r="C2994" s="47"/>
    </row>
    <row r="2995" spans="1:3" s="4" customFormat="1" ht="19.5" x14ac:dyDescent="0.2">
      <c r="A2995" s="30" t="s">
        <v>227</v>
      </c>
      <c r="B2995" s="38"/>
      <c r="C2995" s="47"/>
    </row>
    <row r="2996" spans="1:3" s="4" customFormat="1" ht="19.5" x14ac:dyDescent="0.2">
      <c r="A2996" s="30" t="s">
        <v>386</v>
      </c>
      <c r="B2996" s="38"/>
      <c r="C2996" s="47"/>
    </row>
    <row r="2997" spans="1:3" s="4" customFormat="1" ht="19.5" x14ac:dyDescent="0.2">
      <c r="A2997" s="30" t="s">
        <v>507</v>
      </c>
      <c r="B2997" s="38"/>
      <c r="C2997" s="47"/>
    </row>
    <row r="2998" spans="1:3" s="4" customFormat="1" x14ac:dyDescent="0.2">
      <c r="A2998" s="30"/>
      <c r="B2998" s="32"/>
      <c r="C2998" s="17"/>
    </row>
    <row r="2999" spans="1:3" s="4" customFormat="1" ht="18.75" customHeight="1" x14ac:dyDescent="0.2">
      <c r="A2999" s="40">
        <v>410000</v>
      </c>
      <c r="B2999" s="34" t="s">
        <v>83</v>
      </c>
      <c r="C2999" s="48">
        <f t="shared" ref="C2999" si="269">C3000+C3005</f>
        <v>893600</v>
      </c>
    </row>
    <row r="3000" spans="1:3" s="4" customFormat="1" ht="19.5" x14ac:dyDescent="0.2">
      <c r="A3000" s="40">
        <v>411000</v>
      </c>
      <c r="B3000" s="34" t="s">
        <v>186</v>
      </c>
      <c r="C3000" s="48">
        <f t="shared" ref="C3000" si="270">SUM(C3001:C3004)</f>
        <v>828300</v>
      </c>
    </row>
    <row r="3001" spans="1:3" s="4" customFormat="1" x14ac:dyDescent="0.2">
      <c r="A3001" s="30">
        <v>411100</v>
      </c>
      <c r="B3001" s="31" t="s">
        <v>84</v>
      </c>
      <c r="C3001" s="47">
        <v>790000</v>
      </c>
    </row>
    <row r="3002" spans="1:3" s="4" customFormat="1" x14ac:dyDescent="0.2">
      <c r="A3002" s="30">
        <v>411200</v>
      </c>
      <c r="B3002" s="31" t="s">
        <v>199</v>
      </c>
      <c r="C3002" s="47">
        <v>29300</v>
      </c>
    </row>
    <row r="3003" spans="1:3" s="4" customFormat="1" ht="37.5" x14ac:dyDescent="0.2">
      <c r="A3003" s="30">
        <v>411300</v>
      </c>
      <c r="B3003" s="31" t="s">
        <v>85</v>
      </c>
      <c r="C3003" s="47">
        <v>5000</v>
      </c>
    </row>
    <row r="3004" spans="1:3" s="4" customFormat="1" x14ac:dyDescent="0.2">
      <c r="A3004" s="30">
        <v>411400</v>
      </c>
      <c r="B3004" s="31" t="s">
        <v>86</v>
      </c>
      <c r="C3004" s="47">
        <v>4000</v>
      </c>
    </row>
    <row r="3005" spans="1:3" s="4" customFormat="1" ht="18.75" customHeight="1" x14ac:dyDescent="0.2">
      <c r="A3005" s="40">
        <v>412000</v>
      </c>
      <c r="B3005" s="38" t="s">
        <v>191</v>
      </c>
      <c r="C3005" s="48">
        <f>SUM(C3006:C3016)</f>
        <v>65300</v>
      </c>
    </row>
    <row r="3006" spans="1:3" s="4" customFormat="1" x14ac:dyDescent="0.2">
      <c r="A3006" s="30">
        <v>412200</v>
      </c>
      <c r="B3006" s="31" t="s">
        <v>200</v>
      </c>
      <c r="C3006" s="47">
        <v>35000</v>
      </c>
    </row>
    <row r="3007" spans="1:3" s="4" customFormat="1" x14ac:dyDescent="0.2">
      <c r="A3007" s="30">
        <v>412300</v>
      </c>
      <c r="B3007" s="31" t="s">
        <v>88</v>
      </c>
      <c r="C3007" s="47">
        <v>10600</v>
      </c>
    </row>
    <row r="3008" spans="1:3" s="4" customFormat="1" x14ac:dyDescent="0.2">
      <c r="A3008" s="30">
        <v>412500</v>
      </c>
      <c r="B3008" s="31" t="s">
        <v>90</v>
      </c>
      <c r="C3008" s="47">
        <v>5200</v>
      </c>
    </row>
    <row r="3009" spans="1:3" s="4" customFormat="1" x14ac:dyDescent="0.2">
      <c r="A3009" s="30">
        <v>412600</v>
      </c>
      <c r="B3009" s="31" t="s">
        <v>201</v>
      </c>
      <c r="C3009" s="47">
        <v>2000</v>
      </c>
    </row>
    <row r="3010" spans="1:3" s="4" customFormat="1" x14ac:dyDescent="0.2">
      <c r="A3010" s="30">
        <v>412700</v>
      </c>
      <c r="B3010" s="31" t="s">
        <v>188</v>
      </c>
      <c r="C3010" s="47">
        <v>2000</v>
      </c>
    </row>
    <row r="3011" spans="1:3" s="4" customFormat="1" x14ac:dyDescent="0.2">
      <c r="A3011" s="30">
        <v>412900</v>
      </c>
      <c r="B3011" s="39" t="s">
        <v>508</v>
      </c>
      <c r="C3011" s="47">
        <v>0</v>
      </c>
    </row>
    <row r="3012" spans="1:3" s="4" customFormat="1" x14ac:dyDescent="0.2">
      <c r="A3012" s="30">
        <v>412900</v>
      </c>
      <c r="B3012" s="39" t="s">
        <v>277</v>
      </c>
      <c r="C3012" s="47">
        <v>4000</v>
      </c>
    </row>
    <row r="3013" spans="1:3" s="4" customFormat="1" x14ac:dyDescent="0.2">
      <c r="A3013" s="30">
        <v>412900</v>
      </c>
      <c r="B3013" s="39" t="s">
        <v>295</v>
      </c>
      <c r="C3013" s="47">
        <v>700</v>
      </c>
    </row>
    <row r="3014" spans="1:3" s="4" customFormat="1" x14ac:dyDescent="0.2">
      <c r="A3014" s="30">
        <v>412900</v>
      </c>
      <c r="B3014" s="39" t="s">
        <v>296</v>
      </c>
      <c r="C3014" s="47">
        <v>400</v>
      </c>
    </row>
    <row r="3015" spans="1:3" s="4" customFormat="1" x14ac:dyDescent="0.2">
      <c r="A3015" s="30">
        <v>412900</v>
      </c>
      <c r="B3015" s="39" t="s">
        <v>297</v>
      </c>
      <c r="C3015" s="47">
        <v>1500</v>
      </c>
    </row>
    <row r="3016" spans="1:3" s="4" customFormat="1" x14ac:dyDescent="0.2">
      <c r="A3016" s="30">
        <v>412900</v>
      </c>
      <c r="B3016" s="31" t="s">
        <v>279</v>
      </c>
      <c r="C3016" s="47">
        <v>3900</v>
      </c>
    </row>
    <row r="3017" spans="1:3" s="50" customFormat="1" ht="19.5" x14ac:dyDescent="0.2">
      <c r="A3017" s="40">
        <v>510000</v>
      </c>
      <c r="B3017" s="38" t="s">
        <v>140</v>
      </c>
      <c r="C3017" s="48">
        <f t="shared" ref="C3017:C3018" si="271">C3018</f>
        <v>2000</v>
      </c>
    </row>
    <row r="3018" spans="1:3" s="50" customFormat="1" ht="19.5" x14ac:dyDescent="0.2">
      <c r="A3018" s="40">
        <v>511000</v>
      </c>
      <c r="B3018" s="38" t="s">
        <v>141</v>
      </c>
      <c r="C3018" s="48">
        <f t="shared" si="271"/>
        <v>2000</v>
      </c>
    </row>
    <row r="3019" spans="1:3" s="4" customFormat="1" x14ac:dyDescent="0.2">
      <c r="A3019" s="49">
        <v>511300</v>
      </c>
      <c r="B3019" s="31" t="s">
        <v>144</v>
      </c>
      <c r="C3019" s="47">
        <v>2000</v>
      </c>
    </row>
    <row r="3020" spans="1:3" s="50" customFormat="1" ht="19.5" x14ac:dyDescent="0.2">
      <c r="A3020" s="40">
        <v>630000</v>
      </c>
      <c r="B3020" s="38" t="s">
        <v>176</v>
      </c>
      <c r="C3020" s="48">
        <f>C3021</f>
        <v>1000</v>
      </c>
    </row>
    <row r="3021" spans="1:3" s="50" customFormat="1" ht="19.5" x14ac:dyDescent="0.2">
      <c r="A3021" s="40">
        <v>638000</v>
      </c>
      <c r="B3021" s="38" t="s">
        <v>120</v>
      </c>
      <c r="C3021" s="48">
        <f t="shared" ref="C3021" si="272">C3022</f>
        <v>1000</v>
      </c>
    </row>
    <row r="3022" spans="1:3" s="4" customFormat="1" x14ac:dyDescent="0.2">
      <c r="A3022" s="30">
        <v>638100</v>
      </c>
      <c r="B3022" s="31" t="s">
        <v>181</v>
      </c>
      <c r="C3022" s="47">
        <v>1000</v>
      </c>
    </row>
    <row r="3023" spans="1:3" s="4" customFormat="1" x14ac:dyDescent="0.2">
      <c r="A3023" s="53"/>
      <c r="B3023" s="43" t="s">
        <v>214</v>
      </c>
      <c r="C3023" s="70">
        <f>C2999+C3017+C3020</f>
        <v>896600</v>
      </c>
    </row>
    <row r="3024" spans="1:3" s="4" customFormat="1" x14ac:dyDescent="0.2">
      <c r="A3024" s="15"/>
      <c r="B3024" s="16"/>
      <c r="C3024" s="17"/>
    </row>
    <row r="3025" spans="1:3" s="4" customFormat="1" x14ac:dyDescent="0.2">
      <c r="A3025" s="28"/>
      <c r="B3025" s="16"/>
      <c r="C3025" s="17"/>
    </row>
    <row r="3026" spans="1:3" s="4" customFormat="1" ht="19.5" x14ac:dyDescent="0.2">
      <c r="A3026" s="30" t="s">
        <v>631</v>
      </c>
      <c r="B3026" s="38"/>
      <c r="C3026" s="47"/>
    </row>
    <row r="3027" spans="1:3" s="4" customFormat="1" ht="19.5" x14ac:dyDescent="0.2">
      <c r="A3027" s="30" t="s">
        <v>227</v>
      </c>
      <c r="B3027" s="38"/>
      <c r="C3027" s="47"/>
    </row>
    <row r="3028" spans="1:3" s="4" customFormat="1" ht="19.5" x14ac:dyDescent="0.2">
      <c r="A3028" s="30" t="s">
        <v>387</v>
      </c>
      <c r="B3028" s="38"/>
      <c r="C3028" s="47"/>
    </row>
    <row r="3029" spans="1:3" s="4" customFormat="1" ht="19.5" x14ac:dyDescent="0.2">
      <c r="A3029" s="30" t="s">
        <v>507</v>
      </c>
      <c r="B3029" s="38"/>
      <c r="C3029" s="47"/>
    </row>
    <row r="3030" spans="1:3" s="4" customFormat="1" x14ac:dyDescent="0.2">
      <c r="A3030" s="30"/>
      <c r="B3030" s="32"/>
      <c r="C3030" s="17"/>
    </row>
    <row r="3031" spans="1:3" s="4" customFormat="1" ht="18.75" customHeight="1" x14ac:dyDescent="0.2">
      <c r="A3031" s="40">
        <v>410000</v>
      </c>
      <c r="B3031" s="34" t="s">
        <v>83</v>
      </c>
      <c r="C3031" s="48">
        <f t="shared" ref="C3031" si="273">C3032+C3037</f>
        <v>2160700</v>
      </c>
    </row>
    <row r="3032" spans="1:3" s="4" customFormat="1" ht="19.5" x14ac:dyDescent="0.2">
      <c r="A3032" s="40">
        <v>411000</v>
      </c>
      <c r="B3032" s="34" t="s">
        <v>186</v>
      </c>
      <c r="C3032" s="48">
        <f t="shared" ref="C3032" si="274">SUM(C3033:C3036)</f>
        <v>1931900</v>
      </c>
    </row>
    <row r="3033" spans="1:3" s="4" customFormat="1" x14ac:dyDescent="0.2">
      <c r="A3033" s="30">
        <v>411100</v>
      </c>
      <c r="B3033" s="31" t="s">
        <v>84</v>
      </c>
      <c r="C3033" s="47">
        <v>1805000</v>
      </c>
    </row>
    <row r="3034" spans="1:3" s="4" customFormat="1" x14ac:dyDescent="0.2">
      <c r="A3034" s="30">
        <v>411200</v>
      </c>
      <c r="B3034" s="31" t="s">
        <v>199</v>
      </c>
      <c r="C3034" s="47">
        <v>70400</v>
      </c>
    </row>
    <row r="3035" spans="1:3" s="4" customFormat="1" ht="37.5" x14ac:dyDescent="0.2">
      <c r="A3035" s="30">
        <v>411300</v>
      </c>
      <c r="B3035" s="31" t="s">
        <v>85</v>
      </c>
      <c r="C3035" s="47">
        <v>50000</v>
      </c>
    </row>
    <row r="3036" spans="1:3" s="4" customFormat="1" x14ac:dyDescent="0.2">
      <c r="A3036" s="30">
        <v>411400</v>
      </c>
      <c r="B3036" s="31" t="s">
        <v>86</v>
      </c>
      <c r="C3036" s="47">
        <v>6500</v>
      </c>
    </row>
    <row r="3037" spans="1:3" s="4" customFormat="1" ht="18.75" customHeight="1" x14ac:dyDescent="0.2">
      <c r="A3037" s="40">
        <v>412000</v>
      </c>
      <c r="B3037" s="38" t="s">
        <v>191</v>
      </c>
      <c r="C3037" s="48">
        <f>SUM(C3038:C3047)</f>
        <v>228800</v>
      </c>
    </row>
    <row r="3038" spans="1:3" s="4" customFormat="1" x14ac:dyDescent="0.2">
      <c r="A3038" s="30">
        <v>412200</v>
      </c>
      <c r="B3038" s="31" t="s">
        <v>200</v>
      </c>
      <c r="C3038" s="47">
        <v>175000</v>
      </c>
    </row>
    <row r="3039" spans="1:3" s="4" customFormat="1" x14ac:dyDescent="0.2">
      <c r="A3039" s="30">
        <v>412300</v>
      </c>
      <c r="B3039" s="31" t="s">
        <v>88</v>
      </c>
      <c r="C3039" s="47">
        <v>19700</v>
      </c>
    </row>
    <row r="3040" spans="1:3" s="4" customFormat="1" x14ac:dyDescent="0.2">
      <c r="A3040" s="30">
        <v>412500</v>
      </c>
      <c r="B3040" s="31" t="s">
        <v>90</v>
      </c>
      <c r="C3040" s="47">
        <v>3500</v>
      </c>
    </row>
    <row r="3041" spans="1:3" s="4" customFormat="1" x14ac:dyDescent="0.2">
      <c r="A3041" s="30">
        <v>412600</v>
      </c>
      <c r="B3041" s="31" t="s">
        <v>201</v>
      </c>
      <c r="C3041" s="47">
        <v>1100</v>
      </c>
    </row>
    <row r="3042" spans="1:3" s="4" customFormat="1" x14ac:dyDescent="0.2">
      <c r="A3042" s="30">
        <v>412700</v>
      </c>
      <c r="B3042" s="31" t="s">
        <v>188</v>
      </c>
      <c r="C3042" s="47">
        <v>3500</v>
      </c>
    </row>
    <row r="3043" spans="1:3" s="4" customFormat="1" x14ac:dyDescent="0.2">
      <c r="A3043" s="30">
        <v>412900</v>
      </c>
      <c r="B3043" s="39" t="s">
        <v>508</v>
      </c>
      <c r="C3043" s="47">
        <v>0</v>
      </c>
    </row>
    <row r="3044" spans="1:3" s="4" customFormat="1" x14ac:dyDescent="0.2">
      <c r="A3044" s="30">
        <v>412900</v>
      </c>
      <c r="B3044" s="39" t="s">
        <v>277</v>
      </c>
      <c r="C3044" s="47">
        <v>20000</v>
      </c>
    </row>
    <row r="3045" spans="1:3" s="4" customFormat="1" x14ac:dyDescent="0.2">
      <c r="A3045" s="30">
        <v>412900</v>
      </c>
      <c r="B3045" s="39" t="s">
        <v>296</v>
      </c>
      <c r="C3045" s="47">
        <v>2000</v>
      </c>
    </row>
    <row r="3046" spans="1:3" s="4" customFormat="1" x14ac:dyDescent="0.2">
      <c r="A3046" s="30">
        <v>412900</v>
      </c>
      <c r="B3046" s="39" t="s">
        <v>297</v>
      </c>
      <c r="C3046" s="47">
        <v>3000</v>
      </c>
    </row>
    <row r="3047" spans="1:3" s="4" customFormat="1" x14ac:dyDescent="0.2">
      <c r="A3047" s="30">
        <v>412900</v>
      </c>
      <c r="B3047" s="31" t="s">
        <v>279</v>
      </c>
      <c r="C3047" s="47">
        <v>1000</v>
      </c>
    </row>
    <row r="3048" spans="1:3" s="4" customFormat="1" ht="19.5" x14ac:dyDescent="0.2">
      <c r="A3048" s="40">
        <v>510000</v>
      </c>
      <c r="B3048" s="38" t="s">
        <v>140</v>
      </c>
      <c r="C3048" s="48">
        <f t="shared" ref="C3048" si="275">C3049</f>
        <v>5000</v>
      </c>
    </row>
    <row r="3049" spans="1:3" s="4" customFormat="1" ht="19.5" x14ac:dyDescent="0.2">
      <c r="A3049" s="40">
        <v>511000</v>
      </c>
      <c r="B3049" s="38" t="s">
        <v>141</v>
      </c>
      <c r="C3049" s="48">
        <f>SUM(C3050:C3050)</f>
        <v>5000</v>
      </c>
    </row>
    <row r="3050" spans="1:3" s="4" customFormat="1" x14ac:dyDescent="0.2">
      <c r="A3050" s="30">
        <v>511300</v>
      </c>
      <c r="B3050" s="31" t="s">
        <v>144</v>
      </c>
      <c r="C3050" s="47">
        <v>5000</v>
      </c>
    </row>
    <row r="3051" spans="1:3" s="50" customFormat="1" ht="19.5" x14ac:dyDescent="0.2">
      <c r="A3051" s="40">
        <v>630000</v>
      </c>
      <c r="B3051" s="38" t="s">
        <v>176</v>
      </c>
      <c r="C3051" s="48">
        <f>C3052</f>
        <v>40000</v>
      </c>
    </row>
    <row r="3052" spans="1:3" s="50" customFormat="1" ht="19.5" x14ac:dyDescent="0.2">
      <c r="A3052" s="40">
        <v>638000</v>
      </c>
      <c r="B3052" s="38" t="s">
        <v>120</v>
      </c>
      <c r="C3052" s="48">
        <f t="shared" ref="C3052" si="276">C3053</f>
        <v>40000</v>
      </c>
    </row>
    <row r="3053" spans="1:3" s="4" customFormat="1" x14ac:dyDescent="0.2">
      <c r="A3053" s="30">
        <v>638100</v>
      </c>
      <c r="B3053" s="31" t="s">
        <v>181</v>
      </c>
      <c r="C3053" s="47">
        <v>40000</v>
      </c>
    </row>
    <row r="3054" spans="1:3" s="4" customFormat="1" x14ac:dyDescent="0.2">
      <c r="A3054" s="53"/>
      <c r="B3054" s="43" t="s">
        <v>214</v>
      </c>
      <c r="C3054" s="70">
        <f>C3031+C3048+C3051</f>
        <v>2205700</v>
      </c>
    </row>
    <row r="3055" spans="1:3" s="4" customFormat="1" x14ac:dyDescent="0.2">
      <c r="A3055" s="28"/>
      <c r="B3055" s="31"/>
      <c r="C3055" s="47"/>
    </row>
    <row r="3056" spans="1:3" s="4" customFormat="1" x14ac:dyDescent="0.2">
      <c r="A3056" s="28"/>
      <c r="B3056" s="16"/>
      <c r="C3056" s="17"/>
    </row>
    <row r="3057" spans="1:3" s="4" customFormat="1" ht="19.5" x14ac:dyDescent="0.2">
      <c r="A3057" s="30" t="s">
        <v>632</v>
      </c>
      <c r="B3057" s="38"/>
      <c r="C3057" s="47"/>
    </row>
    <row r="3058" spans="1:3" s="4" customFormat="1" ht="19.5" x14ac:dyDescent="0.2">
      <c r="A3058" s="30" t="s">
        <v>227</v>
      </c>
      <c r="B3058" s="38"/>
      <c r="C3058" s="47"/>
    </row>
    <row r="3059" spans="1:3" s="4" customFormat="1" ht="19.5" x14ac:dyDescent="0.2">
      <c r="A3059" s="30" t="s">
        <v>388</v>
      </c>
      <c r="B3059" s="38"/>
      <c r="C3059" s="47"/>
    </row>
    <row r="3060" spans="1:3" s="4" customFormat="1" ht="19.5" x14ac:dyDescent="0.2">
      <c r="A3060" s="30" t="s">
        <v>507</v>
      </c>
      <c r="B3060" s="38"/>
      <c r="C3060" s="47"/>
    </row>
    <row r="3061" spans="1:3" s="4" customFormat="1" x14ac:dyDescent="0.2">
      <c r="A3061" s="30"/>
      <c r="B3061" s="32"/>
      <c r="C3061" s="17"/>
    </row>
    <row r="3062" spans="1:3" s="4" customFormat="1" ht="18.75" customHeight="1" x14ac:dyDescent="0.2">
      <c r="A3062" s="40">
        <v>410000</v>
      </c>
      <c r="B3062" s="34" t="s">
        <v>83</v>
      </c>
      <c r="C3062" s="48">
        <f>C3063+C3068+C3079</f>
        <v>880400</v>
      </c>
    </row>
    <row r="3063" spans="1:3" s="4" customFormat="1" ht="19.5" x14ac:dyDescent="0.2">
      <c r="A3063" s="40">
        <v>411000</v>
      </c>
      <c r="B3063" s="34" t="s">
        <v>186</v>
      </c>
      <c r="C3063" s="48">
        <f t="shared" ref="C3063" si="277">SUM(C3064:C3067)</f>
        <v>666300</v>
      </c>
    </row>
    <row r="3064" spans="1:3" s="4" customFormat="1" x14ac:dyDescent="0.2">
      <c r="A3064" s="30">
        <v>411100</v>
      </c>
      <c r="B3064" s="31" t="s">
        <v>84</v>
      </c>
      <c r="C3064" s="47">
        <v>630000</v>
      </c>
    </row>
    <row r="3065" spans="1:3" s="4" customFormat="1" x14ac:dyDescent="0.2">
      <c r="A3065" s="30">
        <v>411200</v>
      </c>
      <c r="B3065" s="31" t="s">
        <v>199</v>
      </c>
      <c r="C3065" s="47">
        <v>25000</v>
      </c>
    </row>
    <row r="3066" spans="1:3" s="4" customFormat="1" ht="37.5" x14ac:dyDescent="0.2">
      <c r="A3066" s="30">
        <v>411300</v>
      </c>
      <c r="B3066" s="31" t="s">
        <v>85</v>
      </c>
      <c r="C3066" s="47">
        <v>6300</v>
      </c>
    </row>
    <row r="3067" spans="1:3" s="4" customFormat="1" x14ac:dyDescent="0.2">
      <c r="A3067" s="30">
        <v>411400</v>
      </c>
      <c r="B3067" s="31" t="s">
        <v>86</v>
      </c>
      <c r="C3067" s="47">
        <v>5000</v>
      </c>
    </row>
    <row r="3068" spans="1:3" s="4" customFormat="1" ht="18.75" customHeight="1" x14ac:dyDescent="0.2">
      <c r="A3068" s="40">
        <v>412000</v>
      </c>
      <c r="B3068" s="38" t="s">
        <v>191</v>
      </c>
      <c r="C3068" s="48">
        <f>SUM(C3069:C3078)</f>
        <v>213600</v>
      </c>
    </row>
    <row r="3069" spans="1:3" s="4" customFormat="1" x14ac:dyDescent="0.2">
      <c r="A3069" s="30">
        <v>412100</v>
      </c>
      <c r="B3069" s="31" t="s">
        <v>87</v>
      </c>
      <c r="C3069" s="47">
        <v>110600</v>
      </c>
    </row>
    <row r="3070" spans="1:3" s="4" customFormat="1" x14ac:dyDescent="0.2">
      <c r="A3070" s="30">
        <v>412200</v>
      </c>
      <c r="B3070" s="31" t="s">
        <v>200</v>
      </c>
      <c r="C3070" s="47">
        <v>82000</v>
      </c>
    </row>
    <row r="3071" spans="1:3" s="4" customFormat="1" x14ac:dyDescent="0.2">
      <c r="A3071" s="30">
        <v>412300</v>
      </c>
      <c r="B3071" s="31" t="s">
        <v>88</v>
      </c>
      <c r="C3071" s="47">
        <v>7400</v>
      </c>
    </row>
    <row r="3072" spans="1:3" s="4" customFormat="1" x14ac:dyDescent="0.2">
      <c r="A3072" s="30">
        <v>412500</v>
      </c>
      <c r="B3072" s="31" t="s">
        <v>90</v>
      </c>
      <c r="C3072" s="47">
        <v>2400</v>
      </c>
    </row>
    <row r="3073" spans="1:3" s="4" customFormat="1" x14ac:dyDescent="0.2">
      <c r="A3073" s="30">
        <v>412600</v>
      </c>
      <c r="B3073" s="31" t="s">
        <v>201</v>
      </c>
      <c r="C3073" s="47">
        <v>1200</v>
      </c>
    </row>
    <row r="3074" spans="1:3" s="4" customFormat="1" x14ac:dyDescent="0.2">
      <c r="A3074" s="30">
        <v>412700</v>
      </c>
      <c r="B3074" s="31" t="s">
        <v>188</v>
      </c>
      <c r="C3074" s="47">
        <v>5000</v>
      </c>
    </row>
    <row r="3075" spans="1:3" s="4" customFormat="1" x14ac:dyDescent="0.2">
      <c r="A3075" s="30">
        <v>412900</v>
      </c>
      <c r="B3075" s="39" t="s">
        <v>508</v>
      </c>
      <c r="C3075" s="47">
        <v>0</v>
      </c>
    </row>
    <row r="3076" spans="1:3" s="4" customFormat="1" x14ac:dyDescent="0.2">
      <c r="A3076" s="30">
        <v>412900</v>
      </c>
      <c r="B3076" s="39" t="s">
        <v>277</v>
      </c>
      <c r="C3076" s="47">
        <v>3000</v>
      </c>
    </row>
    <row r="3077" spans="1:3" s="4" customFormat="1" x14ac:dyDescent="0.2">
      <c r="A3077" s="30">
        <v>412900</v>
      </c>
      <c r="B3077" s="39" t="s">
        <v>296</v>
      </c>
      <c r="C3077" s="47">
        <v>1000</v>
      </c>
    </row>
    <row r="3078" spans="1:3" s="4" customFormat="1" x14ac:dyDescent="0.2">
      <c r="A3078" s="30">
        <v>412900</v>
      </c>
      <c r="B3078" s="39" t="s">
        <v>297</v>
      </c>
      <c r="C3078" s="47">
        <v>1000</v>
      </c>
    </row>
    <row r="3079" spans="1:3" s="50" customFormat="1" ht="19.5" x14ac:dyDescent="0.2">
      <c r="A3079" s="40">
        <v>413000</v>
      </c>
      <c r="B3079" s="38" t="s">
        <v>192</v>
      </c>
      <c r="C3079" s="48">
        <f t="shared" ref="C3079" si="278">C3080</f>
        <v>500</v>
      </c>
    </row>
    <row r="3080" spans="1:3" s="4" customFormat="1" x14ac:dyDescent="0.2">
      <c r="A3080" s="30">
        <v>413900</v>
      </c>
      <c r="B3080" s="31" t="s">
        <v>95</v>
      </c>
      <c r="C3080" s="47">
        <v>500</v>
      </c>
    </row>
    <row r="3081" spans="1:3" s="4" customFormat="1" ht="18.75" customHeight="1" x14ac:dyDescent="0.2">
      <c r="A3081" s="40">
        <v>510000</v>
      </c>
      <c r="B3081" s="38" t="s">
        <v>140</v>
      </c>
      <c r="C3081" s="48">
        <f>C3082</f>
        <v>4000</v>
      </c>
    </row>
    <row r="3082" spans="1:3" s="4" customFormat="1" ht="19.5" x14ac:dyDescent="0.2">
      <c r="A3082" s="40">
        <v>511000</v>
      </c>
      <c r="B3082" s="38" t="s">
        <v>141</v>
      </c>
      <c r="C3082" s="48">
        <f t="shared" ref="C3082" si="279">SUM(C3083:C3083)</f>
        <v>4000</v>
      </c>
    </row>
    <row r="3083" spans="1:3" s="4" customFormat="1" x14ac:dyDescent="0.2">
      <c r="A3083" s="30">
        <v>511300</v>
      </c>
      <c r="B3083" s="31" t="s">
        <v>144</v>
      </c>
      <c r="C3083" s="47">
        <v>4000</v>
      </c>
    </row>
    <row r="3084" spans="1:3" s="50" customFormat="1" ht="19.5" x14ac:dyDescent="0.2">
      <c r="A3084" s="40">
        <v>630000</v>
      </c>
      <c r="B3084" s="38" t="s">
        <v>176</v>
      </c>
      <c r="C3084" s="48">
        <f>C3085</f>
        <v>8500</v>
      </c>
    </row>
    <row r="3085" spans="1:3" s="50" customFormat="1" ht="19.5" x14ac:dyDescent="0.2">
      <c r="A3085" s="40">
        <v>638000</v>
      </c>
      <c r="B3085" s="38" t="s">
        <v>120</v>
      </c>
      <c r="C3085" s="48">
        <f t="shared" ref="C3085" si="280">C3086</f>
        <v>8500</v>
      </c>
    </row>
    <row r="3086" spans="1:3" s="4" customFormat="1" x14ac:dyDescent="0.2">
      <c r="A3086" s="30">
        <v>638100</v>
      </c>
      <c r="B3086" s="31" t="s">
        <v>181</v>
      </c>
      <c r="C3086" s="47">
        <v>8500</v>
      </c>
    </row>
    <row r="3087" spans="1:3" s="4" customFormat="1" x14ac:dyDescent="0.2">
      <c r="A3087" s="53"/>
      <c r="B3087" s="43" t="s">
        <v>214</v>
      </c>
      <c r="C3087" s="70">
        <f>C3062+C3081+C3084</f>
        <v>892900</v>
      </c>
    </row>
    <row r="3088" spans="1:3" s="4" customFormat="1" x14ac:dyDescent="0.2">
      <c r="A3088" s="28"/>
      <c r="B3088" s="31"/>
      <c r="C3088" s="47"/>
    </row>
    <row r="3089" spans="1:3" s="4" customFormat="1" x14ac:dyDescent="0.2">
      <c r="A3089" s="28"/>
      <c r="B3089" s="16"/>
      <c r="C3089" s="17"/>
    </row>
    <row r="3090" spans="1:3" s="4" customFormat="1" ht="19.5" x14ac:dyDescent="0.2">
      <c r="A3090" s="30" t="s">
        <v>633</v>
      </c>
      <c r="B3090" s="38"/>
      <c r="C3090" s="47"/>
    </row>
    <row r="3091" spans="1:3" s="4" customFormat="1" ht="19.5" x14ac:dyDescent="0.2">
      <c r="A3091" s="30" t="s">
        <v>227</v>
      </c>
      <c r="B3091" s="38"/>
      <c r="C3091" s="47"/>
    </row>
    <row r="3092" spans="1:3" s="4" customFormat="1" ht="19.5" x14ac:dyDescent="0.2">
      <c r="A3092" s="30" t="s">
        <v>389</v>
      </c>
      <c r="B3092" s="38"/>
      <c r="C3092" s="47"/>
    </row>
    <row r="3093" spans="1:3" s="4" customFormat="1" ht="19.5" x14ac:dyDescent="0.2">
      <c r="A3093" s="30" t="s">
        <v>507</v>
      </c>
      <c r="B3093" s="38"/>
      <c r="C3093" s="47"/>
    </row>
    <row r="3094" spans="1:3" s="4" customFormat="1" x14ac:dyDescent="0.2">
      <c r="A3094" s="30"/>
      <c r="B3094" s="32"/>
      <c r="C3094" s="17"/>
    </row>
    <row r="3095" spans="1:3" s="4" customFormat="1" ht="18.75" customHeight="1" x14ac:dyDescent="0.2">
      <c r="A3095" s="40">
        <v>410000</v>
      </c>
      <c r="B3095" s="34" t="s">
        <v>83</v>
      </c>
      <c r="C3095" s="48">
        <f>C3096+C3101</f>
        <v>737300</v>
      </c>
    </row>
    <row r="3096" spans="1:3" s="4" customFormat="1" ht="19.5" x14ac:dyDescent="0.2">
      <c r="A3096" s="40">
        <v>411000</v>
      </c>
      <c r="B3096" s="34" t="s">
        <v>186</v>
      </c>
      <c r="C3096" s="48">
        <f>SUM(C3097:C3100)</f>
        <v>642000</v>
      </c>
    </row>
    <row r="3097" spans="1:3" s="4" customFormat="1" x14ac:dyDescent="0.2">
      <c r="A3097" s="30">
        <v>411100</v>
      </c>
      <c r="B3097" s="31" t="s">
        <v>84</v>
      </c>
      <c r="C3097" s="47">
        <v>590000</v>
      </c>
    </row>
    <row r="3098" spans="1:3" s="4" customFormat="1" x14ac:dyDescent="0.2">
      <c r="A3098" s="30">
        <v>411200</v>
      </c>
      <c r="B3098" s="31" t="s">
        <v>199</v>
      </c>
      <c r="C3098" s="47">
        <v>25000</v>
      </c>
    </row>
    <row r="3099" spans="1:3" s="4" customFormat="1" ht="37.5" x14ac:dyDescent="0.2">
      <c r="A3099" s="30">
        <v>411300</v>
      </c>
      <c r="B3099" s="31" t="s">
        <v>85</v>
      </c>
      <c r="C3099" s="47">
        <v>12000</v>
      </c>
    </row>
    <row r="3100" spans="1:3" s="4" customFormat="1" x14ac:dyDescent="0.2">
      <c r="A3100" s="30">
        <v>411400</v>
      </c>
      <c r="B3100" s="31" t="s">
        <v>86</v>
      </c>
      <c r="C3100" s="47">
        <v>15000</v>
      </c>
    </row>
    <row r="3101" spans="1:3" s="4" customFormat="1" ht="18.75" customHeight="1" x14ac:dyDescent="0.2">
      <c r="A3101" s="40">
        <v>412000</v>
      </c>
      <c r="B3101" s="38" t="s">
        <v>191</v>
      </c>
      <c r="C3101" s="48">
        <f>SUM(C3102:C3109)</f>
        <v>95300</v>
      </c>
    </row>
    <row r="3102" spans="1:3" s="4" customFormat="1" x14ac:dyDescent="0.2">
      <c r="A3102" s="30">
        <v>412200</v>
      </c>
      <c r="B3102" s="31" t="s">
        <v>200</v>
      </c>
      <c r="C3102" s="47">
        <v>65000</v>
      </c>
    </row>
    <row r="3103" spans="1:3" s="4" customFormat="1" x14ac:dyDescent="0.2">
      <c r="A3103" s="30">
        <v>412300</v>
      </c>
      <c r="B3103" s="31" t="s">
        <v>88</v>
      </c>
      <c r="C3103" s="47">
        <v>16400</v>
      </c>
    </row>
    <row r="3104" spans="1:3" s="4" customFormat="1" x14ac:dyDescent="0.2">
      <c r="A3104" s="30">
        <v>412500</v>
      </c>
      <c r="B3104" s="31" t="s">
        <v>90</v>
      </c>
      <c r="C3104" s="47">
        <v>3200</v>
      </c>
    </row>
    <row r="3105" spans="1:3" s="4" customFormat="1" x14ac:dyDescent="0.2">
      <c r="A3105" s="30">
        <v>412600</v>
      </c>
      <c r="B3105" s="31" t="s">
        <v>201</v>
      </c>
      <c r="C3105" s="47">
        <v>2300</v>
      </c>
    </row>
    <row r="3106" spans="1:3" s="4" customFormat="1" x14ac:dyDescent="0.2">
      <c r="A3106" s="30">
        <v>412700</v>
      </c>
      <c r="B3106" s="31" t="s">
        <v>188</v>
      </c>
      <c r="C3106" s="47">
        <v>3000</v>
      </c>
    </row>
    <row r="3107" spans="1:3" s="4" customFormat="1" x14ac:dyDescent="0.2">
      <c r="A3107" s="30">
        <v>412900</v>
      </c>
      <c r="B3107" s="31" t="s">
        <v>508</v>
      </c>
      <c r="C3107" s="47">
        <v>0</v>
      </c>
    </row>
    <row r="3108" spans="1:3" s="4" customFormat="1" x14ac:dyDescent="0.2">
      <c r="A3108" s="30">
        <v>412900</v>
      </c>
      <c r="B3108" s="39" t="s">
        <v>296</v>
      </c>
      <c r="C3108" s="47">
        <v>4200</v>
      </c>
    </row>
    <row r="3109" spans="1:3" s="4" customFormat="1" x14ac:dyDescent="0.2">
      <c r="A3109" s="30">
        <v>412900</v>
      </c>
      <c r="B3109" s="39" t="s">
        <v>297</v>
      </c>
      <c r="C3109" s="47">
        <v>1200</v>
      </c>
    </row>
    <row r="3110" spans="1:3" s="4" customFormat="1" ht="18.75" customHeight="1" x14ac:dyDescent="0.2">
      <c r="A3110" s="40">
        <v>510000</v>
      </c>
      <c r="B3110" s="38" t="s">
        <v>140</v>
      </c>
      <c r="C3110" s="48">
        <f>C3111+C3113+C3115</f>
        <v>5000</v>
      </c>
    </row>
    <row r="3111" spans="1:3" s="4" customFormat="1" ht="18.75" customHeight="1" x14ac:dyDescent="0.2">
      <c r="A3111" s="40">
        <v>511000</v>
      </c>
      <c r="B3111" s="38" t="s">
        <v>141</v>
      </c>
      <c r="C3111" s="48">
        <f t="shared" ref="C3111" si="281">SUM(C3112:C3112)</f>
        <v>5000</v>
      </c>
    </row>
    <row r="3112" spans="1:3" s="4" customFormat="1" x14ac:dyDescent="0.2">
      <c r="A3112" s="30">
        <v>511300</v>
      </c>
      <c r="B3112" s="31" t="s">
        <v>144</v>
      </c>
      <c r="C3112" s="47">
        <v>5000</v>
      </c>
    </row>
    <row r="3113" spans="1:3" s="4" customFormat="1" ht="19.5" x14ac:dyDescent="0.2">
      <c r="A3113" s="40">
        <v>513000</v>
      </c>
      <c r="B3113" s="38" t="s">
        <v>149</v>
      </c>
      <c r="C3113" s="48">
        <f t="shared" ref="C3113" si="282">C3114</f>
        <v>0</v>
      </c>
    </row>
    <row r="3114" spans="1:3" s="4" customFormat="1" x14ac:dyDescent="0.2">
      <c r="A3114" s="30">
        <v>513700</v>
      </c>
      <c r="B3114" s="31" t="s">
        <v>307</v>
      </c>
      <c r="C3114" s="47">
        <v>0</v>
      </c>
    </row>
    <row r="3115" spans="1:3" s="50" customFormat="1" ht="19.5" x14ac:dyDescent="0.2">
      <c r="A3115" s="40">
        <v>516000</v>
      </c>
      <c r="B3115" s="38" t="s">
        <v>151</v>
      </c>
      <c r="C3115" s="48">
        <f t="shared" ref="C3115" si="283">C3116</f>
        <v>0</v>
      </c>
    </row>
    <row r="3116" spans="1:3" s="4" customFormat="1" x14ac:dyDescent="0.2">
      <c r="A3116" s="30">
        <v>516100</v>
      </c>
      <c r="B3116" s="31" t="s">
        <v>151</v>
      </c>
      <c r="C3116" s="47">
        <v>0</v>
      </c>
    </row>
    <row r="3117" spans="1:3" s="50" customFormat="1" ht="18.75" customHeight="1" x14ac:dyDescent="0.2">
      <c r="A3117" s="40">
        <v>630000</v>
      </c>
      <c r="B3117" s="38" t="s">
        <v>176</v>
      </c>
      <c r="C3117" s="48">
        <f>C3118</f>
        <v>0</v>
      </c>
    </row>
    <row r="3118" spans="1:3" s="50" customFormat="1" ht="19.5" x14ac:dyDescent="0.2">
      <c r="A3118" s="40">
        <v>638000</v>
      </c>
      <c r="B3118" s="38" t="s">
        <v>120</v>
      </c>
      <c r="C3118" s="48">
        <f t="shared" ref="C3118" si="284">C3119</f>
        <v>0</v>
      </c>
    </row>
    <row r="3119" spans="1:3" s="4" customFormat="1" x14ac:dyDescent="0.2">
      <c r="A3119" s="30">
        <v>638100</v>
      </c>
      <c r="B3119" s="31" t="s">
        <v>181</v>
      </c>
      <c r="C3119" s="47">
        <v>0</v>
      </c>
    </row>
    <row r="3120" spans="1:3" s="4" customFormat="1" x14ac:dyDescent="0.2">
      <c r="A3120" s="53"/>
      <c r="B3120" s="43" t="s">
        <v>214</v>
      </c>
      <c r="C3120" s="70">
        <f>C3095+C3110+C3117</f>
        <v>742300</v>
      </c>
    </row>
    <row r="3121" spans="1:3" s="4" customFormat="1" x14ac:dyDescent="0.2">
      <c r="A3121" s="28"/>
      <c r="B3121" s="31"/>
      <c r="C3121" s="47"/>
    </row>
    <row r="3122" spans="1:3" s="4" customFormat="1" x14ac:dyDescent="0.2">
      <c r="A3122" s="28"/>
      <c r="B3122" s="16"/>
      <c r="C3122" s="17"/>
    </row>
    <row r="3123" spans="1:3" s="4" customFormat="1" ht="19.5" x14ac:dyDescent="0.2">
      <c r="A3123" s="30" t="s">
        <v>634</v>
      </c>
      <c r="B3123" s="38"/>
      <c r="C3123" s="47"/>
    </row>
    <row r="3124" spans="1:3" s="4" customFormat="1" ht="19.5" x14ac:dyDescent="0.2">
      <c r="A3124" s="30" t="s">
        <v>227</v>
      </c>
      <c r="B3124" s="38"/>
      <c r="C3124" s="47"/>
    </row>
    <row r="3125" spans="1:3" s="4" customFormat="1" ht="19.5" x14ac:dyDescent="0.2">
      <c r="A3125" s="30" t="s">
        <v>390</v>
      </c>
      <c r="B3125" s="38"/>
      <c r="C3125" s="47"/>
    </row>
    <row r="3126" spans="1:3" s="4" customFormat="1" ht="19.5" x14ac:dyDescent="0.2">
      <c r="A3126" s="30" t="s">
        <v>507</v>
      </c>
      <c r="B3126" s="38"/>
      <c r="C3126" s="47"/>
    </row>
    <row r="3127" spans="1:3" s="4" customFormat="1" x14ac:dyDescent="0.2">
      <c r="A3127" s="30"/>
      <c r="B3127" s="32"/>
      <c r="C3127" s="17"/>
    </row>
    <row r="3128" spans="1:3" s="4" customFormat="1" ht="18.75" customHeight="1" x14ac:dyDescent="0.2">
      <c r="A3128" s="40">
        <v>410000</v>
      </c>
      <c r="B3128" s="34" t="s">
        <v>83</v>
      </c>
      <c r="C3128" s="48">
        <f t="shared" ref="C3128" si="285">C3129+C3134</f>
        <v>753400</v>
      </c>
    </row>
    <row r="3129" spans="1:3" s="4" customFormat="1" ht="19.5" x14ac:dyDescent="0.2">
      <c r="A3129" s="40">
        <v>411000</v>
      </c>
      <c r="B3129" s="34" t="s">
        <v>186</v>
      </c>
      <c r="C3129" s="48">
        <f t="shared" ref="C3129" si="286">SUM(C3130:C3133)</f>
        <v>665900</v>
      </c>
    </row>
    <row r="3130" spans="1:3" s="4" customFormat="1" x14ac:dyDescent="0.2">
      <c r="A3130" s="30">
        <v>411100</v>
      </c>
      <c r="B3130" s="31" t="s">
        <v>84</v>
      </c>
      <c r="C3130" s="47">
        <v>620000</v>
      </c>
    </row>
    <row r="3131" spans="1:3" s="4" customFormat="1" x14ac:dyDescent="0.2">
      <c r="A3131" s="30">
        <v>411200</v>
      </c>
      <c r="B3131" s="31" t="s">
        <v>199</v>
      </c>
      <c r="C3131" s="47">
        <v>35900</v>
      </c>
    </row>
    <row r="3132" spans="1:3" s="4" customFormat="1" ht="37.5" x14ac:dyDescent="0.2">
      <c r="A3132" s="30">
        <v>411300</v>
      </c>
      <c r="B3132" s="31" t="s">
        <v>85</v>
      </c>
      <c r="C3132" s="47">
        <v>2300</v>
      </c>
    </row>
    <row r="3133" spans="1:3" s="4" customFormat="1" x14ac:dyDescent="0.2">
      <c r="A3133" s="30">
        <v>411400</v>
      </c>
      <c r="B3133" s="31" t="s">
        <v>86</v>
      </c>
      <c r="C3133" s="47">
        <v>7700</v>
      </c>
    </row>
    <row r="3134" spans="1:3" s="4" customFormat="1" ht="18.75" customHeight="1" x14ac:dyDescent="0.2">
      <c r="A3134" s="40">
        <v>412000</v>
      </c>
      <c r="B3134" s="38" t="s">
        <v>191</v>
      </c>
      <c r="C3134" s="48">
        <f>SUM(C3135:C3144)</f>
        <v>87500</v>
      </c>
    </row>
    <row r="3135" spans="1:3" s="4" customFormat="1" x14ac:dyDescent="0.2">
      <c r="A3135" s="30">
        <v>412200</v>
      </c>
      <c r="B3135" s="31" t="s">
        <v>200</v>
      </c>
      <c r="C3135" s="47">
        <v>40000</v>
      </c>
    </row>
    <row r="3136" spans="1:3" s="4" customFormat="1" x14ac:dyDescent="0.2">
      <c r="A3136" s="30">
        <v>412300</v>
      </c>
      <c r="B3136" s="31" t="s">
        <v>88</v>
      </c>
      <c r="C3136" s="47">
        <v>12300</v>
      </c>
    </row>
    <row r="3137" spans="1:3" s="4" customFormat="1" x14ac:dyDescent="0.2">
      <c r="A3137" s="30">
        <v>412500</v>
      </c>
      <c r="B3137" s="31" t="s">
        <v>90</v>
      </c>
      <c r="C3137" s="47">
        <v>3700</v>
      </c>
    </row>
    <row r="3138" spans="1:3" s="4" customFormat="1" x14ac:dyDescent="0.2">
      <c r="A3138" s="30">
        <v>412600</v>
      </c>
      <c r="B3138" s="31" t="s">
        <v>201</v>
      </c>
      <c r="C3138" s="47">
        <v>2800</v>
      </c>
    </row>
    <row r="3139" spans="1:3" s="4" customFormat="1" x14ac:dyDescent="0.2">
      <c r="A3139" s="30">
        <v>412700</v>
      </c>
      <c r="B3139" s="31" t="s">
        <v>188</v>
      </c>
      <c r="C3139" s="47">
        <v>25900</v>
      </c>
    </row>
    <row r="3140" spans="1:3" s="4" customFormat="1" x14ac:dyDescent="0.2">
      <c r="A3140" s="30">
        <v>412900</v>
      </c>
      <c r="B3140" s="39" t="s">
        <v>508</v>
      </c>
      <c r="C3140" s="47">
        <v>0</v>
      </c>
    </row>
    <row r="3141" spans="1:3" s="4" customFormat="1" x14ac:dyDescent="0.2">
      <c r="A3141" s="30">
        <v>412900</v>
      </c>
      <c r="B3141" s="39" t="s">
        <v>277</v>
      </c>
      <c r="C3141" s="47">
        <v>1200</v>
      </c>
    </row>
    <row r="3142" spans="1:3" s="4" customFormat="1" x14ac:dyDescent="0.2">
      <c r="A3142" s="30">
        <v>412900</v>
      </c>
      <c r="B3142" s="39" t="s">
        <v>295</v>
      </c>
      <c r="C3142" s="47">
        <v>200</v>
      </c>
    </row>
    <row r="3143" spans="1:3" s="4" customFormat="1" x14ac:dyDescent="0.2">
      <c r="A3143" s="30">
        <v>412900</v>
      </c>
      <c r="B3143" s="39" t="s">
        <v>296</v>
      </c>
      <c r="C3143" s="47">
        <v>200</v>
      </c>
    </row>
    <row r="3144" spans="1:3" s="4" customFormat="1" x14ac:dyDescent="0.2">
      <c r="A3144" s="30">
        <v>412900</v>
      </c>
      <c r="B3144" s="39" t="s">
        <v>297</v>
      </c>
      <c r="C3144" s="47">
        <v>1200</v>
      </c>
    </row>
    <row r="3145" spans="1:3" s="50" customFormat="1" ht="19.5" x14ac:dyDescent="0.2">
      <c r="A3145" s="40">
        <v>510000</v>
      </c>
      <c r="B3145" s="38" t="s">
        <v>140</v>
      </c>
      <c r="C3145" s="48">
        <f t="shared" ref="C3145:C3146" si="287">C3146</f>
        <v>5000</v>
      </c>
    </row>
    <row r="3146" spans="1:3" s="50" customFormat="1" ht="19.5" x14ac:dyDescent="0.2">
      <c r="A3146" s="40">
        <v>511000</v>
      </c>
      <c r="B3146" s="38" t="s">
        <v>141</v>
      </c>
      <c r="C3146" s="48">
        <f t="shared" si="287"/>
        <v>5000</v>
      </c>
    </row>
    <row r="3147" spans="1:3" s="4" customFormat="1" x14ac:dyDescent="0.2">
      <c r="A3147" s="30">
        <v>511300</v>
      </c>
      <c r="B3147" s="31" t="s">
        <v>144</v>
      </c>
      <c r="C3147" s="47">
        <v>5000</v>
      </c>
    </row>
    <row r="3148" spans="1:3" s="4" customFormat="1" x14ac:dyDescent="0.2">
      <c r="A3148" s="53"/>
      <c r="B3148" s="43" t="s">
        <v>214</v>
      </c>
      <c r="C3148" s="70">
        <f>C3128+C3145</f>
        <v>758400</v>
      </c>
    </row>
    <row r="3149" spans="1:3" s="4" customFormat="1" x14ac:dyDescent="0.2">
      <c r="A3149" s="28"/>
      <c r="B3149" s="31"/>
      <c r="C3149" s="47"/>
    </row>
    <row r="3150" spans="1:3" s="4" customFormat="1" x14ac:dyDescent="0.2">
      <c r="A3150" s="28"/>
      <c r="B3150" s="16"/>
      <c r="C3150" s="17"/>
    </row>
    <row r="3151" spans="1:3" s="4" customFormat="1" ht="19.5" x14ac:dyDescent="0.2">
      <c r="A3151" s="30" t="s">
        <v>635</v>
      </c>
      <c r="B3151" s="38"/>
      <c r="C3151" s="47"/>
    </row>
    <row r="3152" spans="1:3" s="4" customFormat="1" ht="19.5" x14ac:dyDescent="0.2">
      <c r="A3152" s="30" t="s">
        <v>227</v>
      </c>
      <c r="B3152" s="38"/>
      <c r="C3152" s="47"/>
    </row>
    <row r="3153" spans="1:3" s="4" customFormat="1" ht="19.5" x14ac:dyDescent="0.2">
      <c r="A3153" s="30" t="s">
        <v>391</v>
      </c>
      <c r="B3153" s="38"/>
      <c r="C3153" s="47"/>
    </row>
    <row r="3154" spans="1:3" s="4" customFormat="1" ht="19.5" x14ac:dyDescent="0.2">
      <c r="A3154" s="30" t="s">
        <v>507</v>
      </c>
      <c r="B3154" s="38"/>
      <c r="C3154" s="47"/>
    </row>
    <row r="3155" spans="1:3" s="4" customFormat="1" x14ac:dyDescent="0.2">
      <c r="A3155" s="30"/>
      <c r="B3155" s="32"/>
      <c r="C3155" s="17"/>
    </row>
    <row r="3156" spans="1:3" s="4" customFormat="1" ht="18.75" customHeight="1" x14ac:dyDescent="0.2">
      <c r="A3156" s="40">
        <v>410000</v>
      </c>
      <c r="B3156" s="34" t="s">
        <v>83</v>
      </c>
      <c r="C3156" s="48">
        <f t="shared" ref="C3156" si="288">C3157+C3162</f>
        <v>507700</v>
      </c>
    </row>
    <row r="3157" spans="1:3" s="4" customFormat="1" ht="19.5" x14ac:dyDescent="0.2">
      <c r="A3157" s="40">
        <v>411000</v>
      </c>
      <c r="B3157" s="34" t="s">
        <v>186</v>
      </c>
      <c r="C3157" s="48">
        <f>SUM(C3158:C3161)</f>
        <v>448400</v>
      </c>
    </row>
    <row r="3158" spans="1:3" s="4" customFormat="1" x14ac:dyDescent="0.2">
      <c r="A3158" s="30">
        <v>411100</v>
      </c>
      <c r="B3158" s="31" t="s">
        <v>84</v>
      </c>
      <c r="C3158" s="47">
        <v>420000</v>
      </c>
    </row>
    <row r="3159" spans="1:3" s="4" customFormat="1" x14ac:dyDescent="0.2">
      <c r="A3159" s="30">
        <v>411200</v>
      </c>
      <c r="B3159" s="31" t="s">
        <v>199</v>
      </c>
      <c r="C3159" s="47">
        <v>13200</v>
      </c>
    </row>
    <row r="3160" spans="1:3" s="4" customFormat="1" ht="37.5" x14ac:dyDescent="0.2">
      <c r="A3160" s="30">
        <v>411300</v>
      </c>
      <c r="B3160" s="31" t="s">
        <v>85</v>
      </c>
      <c r="C3160" s="47">
        <v>5200</v>
      </c>
    </row>
    <row r="3161" spans="1:3" s="4" customFormat="1" x14ac:dyDescent="0.2">
      <c r="A3161" s="30">
        <v>411400</v>
      </c>
      <c r="B3161" s="31" t="s">
        <v>86</v>
      </c>
      <c r="C3161" s="47">
        <v>10000</v>
      </c>
    </row>
    <row r="3162" spans="1:3" s="4" customFormat="1" ht="18.75" customHeight="1" x14ac:dyDescent="0.2">
      <c r="A3162" s="40">
        <v>412000</v>
      </c>
      <c r="B3162" s="38" t="s">
        <v>191</v>
      </c>
      <c r="C3162" s="48">
        <f>SUM(C3163:C3173)</f>
        <v>59300</v>
      </c>
    </row>
    <row r="3163" spans="1:3" s="4" customFormat="1" x14ac:dyDescent="0.2">
      <c r="A3163" s="30">
        <v>412100</v>
      </c>
      <c r="B3163" s="31" t="s">
        <v>87</v>
      </c>
      <c r="C3163" s="47">
        <v>0</v>
      </c>
    </row>
    <row r="3164" spans="1:3" s="4" customFormat="1" x14ac:dyDescent="0.2">
      <c r="A3164" s="30">
        <v>412200</v>
      </c>
      <c r="B3164" s="31" t="s">
        <v>200</v>
      </c>
      <c r="C3164" s="47">
        <v>42000</v>
      </c>
    </row>
    <row r="3165" spans="1:3" s="4" customFormat="1" x14ac:dyDescent="0.2">
      <c r="A3165" s="30">
        <v>412300</v>
      </c>
      <c r="B3165" s="31" t="s">
        <v>88</v>
      </c>
      <c r="C3165" s="47">
        <v>4500</v>
      </c>
    </row>
    <row r="3166" spans="1:3" s="4" customFormat="1" x14ac:dyDescent="0.2">
      <c r="A3166" s="30">
        <v>412500</v>
      </c>
      <c r="B3166" s="31" t="s">
        <v>90</v>
      </c>
      <c r="C3166" s="47">
        <v>2600</v>
      </c>
    </row>
    <row r="3167" spans="1:3" s="4" customFormat="1" x14ac:dyDescent="0.2">
      <c r="A3167" s="30">
        <v>412600</v>
      </c>
      <c r="B3167" s="31" t="s">
        <v>201</v>
      </c>
      <c r="C3167" s="47">
        <v>2000</v>
      </c>
    </row>
    <row r="3168" spans="1:3" s="4" customFormat="1" x14ac:dyDescent="0.2">
      <c r="A3168" s="30">
        <v>412700</v>
      </c>
      <c r="B3168" s="31" t="s">
        <v>188</v>
      </c>
      <c r="C3168" s="47">
        <v>4000</v>
      </c>
    </row>
    <row r="3169" spans="1:3" s="4" customFormat="1" x14ac:dyDescent="0.2">
      <c r="A3169" s="30">
        <v>412900</v>
      </c>
      <c r="B3169" s="39" t="s">
        <v>508</v>
      </c>
      <c r="C3169" s="47">
        <v>0</v>
      </c>
    </row>
    <row r="3170" spans="1:3" s="4" customFormat="1" x14ac:dyDescent="0.2">
      <c r="A3170" s="30">
        <v>412900</v>
      </c>
      <c r="B3170" s="39" t="s">
        <v>277</v>
      </c>
      <c r="C3170" s="47">
        <v>1000</v>
      </c>
    </row>
    <row r="3171" spans="1:3" s="4" customFormat="1" x14ac:dyDescent="0.2">
      <c r="A3171" s="30">
        <v>412900</v>
      </c>
      <c r="B3171" s="39" t="s">
        <v>296</v>
      </c>
      <c r="C3171" s="47">
        <v>200</v>
      </c>
    </row>
    <row r="3172" spans="1:3" s="4" customFormat="1" x14ac:dyDescent="0.2">
      <c r="A3172" s="30">
        <v>412900</v>
      </c>
      <c r="B3172" s="39" t="s">
        <v>297</v>
      </c>
      <c r="C3172" s="47">
        <v>1000</v>
      </c>
    </row>
    <row r="3173" spans="1:3" s="4" customFormat="1" x14ac:dyDescent="0.2">
      <c r="A3173" s="30">
        <v>412900</v>
      </c>
      <c r="B3173" s="31" t="s">
        <v>279</v>
      </c>
      <c r="C3173" s="47">
        <v>2000</v>
      </c>
    </row>
    <row r="3174" spans="1:3" s="50" customFormat="1" ht="18.75" customHeight="1" x14ac:dyDescent="0.2">
      <c r="A3174" s="40">
        <v>510000</v>
      </c>
      <c r="B3174" s="38" t="s">
        <v>140</v>
      </c>
      <c r="C3174" s="48">
        <f t="shared" ref="C3174" si="289">C3175</f>
        <v>35000</v>
      </c>
    </row>
    <row r="3175" spans="1:3" s="50" customFormat="1" ht="19.5" x14ac:dyDescent="0.2">
      <c r="A3175" s="40">
        <v>511000</v>
      </c>
      <c r="B3175" s="38" t="s">
        <v>141</v>
      </c>
      <c r="C3175" s="48">
        <f t="shared" ref="C3175" si="290">C3177+C3176</f>
        <v>35000</v>
      </c>
    </row>
    <row r="3176" spans="1:3" s="4" customFormat="1" x14ac:dyDescent="0.2">
      <c r="A3176" s="49">
        <v>511200</v>
      </c>
      <c r="B3176" s="31" t="s">
        <v>143</v>
      </c>
      <c r="C3176" s="47">
        <v>30000</v>
      </c>
    </row>
    <row r="3177" spans="1:3" s="4" customFormat="1" x14ac:dyDescent="0.2">
      <c r="A3177" s="30">
        <v>511300</v>
      </c>
      <c r="B3177" s="31" t="s">
        <v>144</v>
      </c>
      <c r="C3177" s="47">
        <v>5000</v>
      </c>
    </row>
    <row r="3178" spans="1:3" s="50" customFormat="1" ht="19.5" x14ac:dyDescent="0.2">
      <c r="A3178" s="40">
        <v>630000</v>
      </c>
      <c r="B3178" s="38" t="s">
        <v>176</v>
      </c>
      <c r="C3178" s="48">
        <f>C3179</f>
        <v>15000</v>
      </c>
    </row>
    <row r="3179" spans="1:3" s="50" customFormat="1" ht="19.5" x14ac:dyDescent="0.2">
      <c r="A3179" s="40">
        <v>638000</v>
      </c>
      <c r="B3179" s="38" t="s">
        <v>120</v>
      </c>
      <c r="C3179" s="48">
        <f t="shared" ref="C3179" si="291">C3180</f>
        <v>15000</v>
      </c>
    </row>
    <row r="3180" spans="1:3" s="4" customFormat="1" x14ac:dyDescent="0.2">
      <c r="A3180" s="30">
        <v>638100</v>
      </c>
      <c r="B3180" s="31" t="s">
        <v>181</v>
      </c>
      <c r="C3180" s="47">
        <v>15000</v>
      </c>
    </row>
    <row r="3181" spans="1:3" s="4" customFormat="1" x14ac:dyDescent="0.2">
      <c r="A3181" s="53"/>
      <c r="B3181" s="43" t="s">
        <v>214</v>
      </c>
      <c r="C3181" s="70">
        <f>C3156+C3174+C3178</f>
        <v>557700</v>
      </c>
    </row>
    <row r="3182" spans="1:3" s="4" customFormat="1" x14ac:dyDescent="0.2">
      <c r="A3182" s="28"/>
      <c r="B3182" s="31"/>
      <c r="C3182" s="47"/>
    </row>
    <row r="3183" spans="1:3" s="4" customFormat="1" x14ac:dyDescent="0.2">
      <c r="A3183" s="28"/>
      <c r="B3183" s="31"/>
      <c r="C3183" s="47"/>
    </row>
    <row r="3184" spans="1:3" s="4" customFormat="1" x14ac:dyDescent="0.2">
      <c r="A3184" s="30" t="s">
        <v>636</v>
      </c>
      <c r="B3184" s="31"/>
      <c r="C3184" s="47"/>
    </row>
    <row r="3185" spans="1:3" s="4" customFormat="1" x14ac:dyDescent="0.2">
      <c r="A3185" s="30" t="s">
        <v>227</v>
      </c>
      <c r="B3185" s="31"/>
      <c r="C3185" s="47"/>
    </row>
    <row r="3186" spans="1:3" s="4" customFormat="1" x14ac:dyDescent="0.2">
      <c r="A3186" s="30" t="s">
        <v>392</v>
      </c>
      <c r="B3186" s="31"/>
      <c r="C3186" s="47"/>
    </row>
    <row r="3187" spans="1:3" s="4" customFormat="1" x14ac:dyDescent="0.2">
      <c r="A3187" s="30" t="s">
        <v>507</v>
      </c>
      <c r="B3187" s="31"/>
      <c r="C3187" s="47"/>
    </row>
    <row r="3188" spans="1:3" s="4" customFormat="1" x14ac:dyDescent="0.2">
      <c r="A3188" s="28"/>
      <c r="B3188" s="31"/>
      <c r="C3188" s="47"/>
    </row>
    <row r="3189" spans="1:3" s="4" customFormat="1" ht="18.75" customHeight="1" x14ac:dyDescent="0.2">
      <c r="A3189" s="40">
        <v>410000</v>
      </c>
      <c r="B3189" s="34" t="s">
        <v>83</v>
      </c>
      <c r="C3189" s="48">
        <f t="shared" ref="C3189" si="292">C3190+C3195</f>
        <v>512600</v>
      </c>
    </row>
    <row r="3190" spans="1:3" s="4" customFormat="1" ht="19.5" x14ac:dyDescent="0.2">
      <c r="A3190" s="40">
        <v>411000</v>
      </c>
      <c r="B3190" s="34" t="s">
        <v>186</v>
      </c>
      <c r="C3190" s="48">
        <f>SUM(C3191:C3194)</f>
        <v>457500</v>
      </c>
    </row>
    <row r="3191" spans="1:3" s="4" customFormat="1" x14ac:dyDescent="0.2">
      <c r="A3191" s="30">
        <v>411100</v>
      </c>
      <c r="B3191" s="31" t="s">
        <v>84</v>
      </c>
      <c r="C3191" s="47">
        <v>420000</v>
      </c>
    </row>
    <row r="3192" spans="1:3" s="4" customFormat="1" x14ac:dyDescent="0.2">
      <c r="A3192" s="30">
        <v>411200</v>
      </c>
      <c r="B3192" s="31" t="s">
        <v>199</v>
      </c>
      <c r="C3192" s="47">
        <v>23000</v>
      </c>
    </row>
    <row r="3193" spans="1:3" s="4" customFormat="1" ht="37.5" x14ac:dyDescent="0.2">
      <c r="A3193" s="30">
        <v>411300</v>
      </c>
      <c r="B3193" s="31" t="s">
        <v>85</v>
      </c>
      <c r="C3193" s="47">
        <v>9000</v>
      </c>
    </row>
    <row r="3194" spans="1:3" s="4" customFormat="1" x14ac:dyDescent="0.2">
      <c r="A3194" s="30">
        <v>411400</v>
      </c>
      <c r="B3194" s="31" t="s">
        <v>86</v>
      </c>
      <c r="C3194" s="47">
        <v>5500</v>
      </c>
    </row>
    <row r="3195" spans="1:3" s="4" customFormat="1" ht="18.75" customHeight="1" x14ac:dyDescent="0.2">
      <c r="A3195" s="40">
        <v>412000</v>
      </c>
      <c r="B3195" s="38" t="s">
        <v>191</v>
      </c>
      <c r="C3195" s="48">
        <f>SUM(C3196:C3204)</f>
        <v>55100</v>
      </c>
    </row>
    <row r="3196" spans="1:3" s="4" customFormat="1" x14ac:dyDescent="0.2">
      <c r="A3196" s="30">
        <v>412200</v>
      </c>
      <c r="B3196" s="31" t="s">
        <v>200</v>
      </c>
      <c r="C3196" s="47">
        <v>29000</v>
      </c>
    </row>
    <row r="3197" spans="1:3" s="4" customFormat="1" x14ac:dyDescent="0.2">
      <c r="A3197" s="30">
        <v>412300</v>
      </c>
      <c r="B3197" s="31" t="s">
        <v>88</v>
      </c>
      <c r="C3197" s="47">
        <v>10000</v>
      </c>
    </row>
    <row r="3198" spans="1:3" s="4" customFormat="1" x14ac:dyDescent="0.2">
      <c r="A3198" s="30">
        <v>412500</v>
      </c>
      <c r="B3198" s="31" t="s">
        <v>90</v>
      </c>
      <c r="C3198" s="47">
        <v>1000</v>
      </c>
    </row>
    <row r="3199" spans="1:3" s="4" customFormat="1" x14ac:dyDescent="0.2">
      <c r="A3199" s="30">
        <v>412600</v>
      </c>
      <c r="B3199" s="31" t="s">
        <v>201</v>
      </c>
      <c r="C3199" s="47">
        <v>1600</v>
      </c>
    </row>
    <row r="3200" spans="1:3" s="4" customFormat="1" x14ac:dyDescent="0.2">
      <c r="A3200" s="30">
        <v>412700</v>
      </c>
      <c r="B3200" s="31" t="s">
        <v>188</v>
      </c>
      <c r="C3200" s="47">
        <v>4000</v>
      </c>
    </row>
    <row r="3201" spans="1:3" s="4" customFormat="1" x14ac:dyDescent="0.2">
      <c r="A3201" s="30">
        <v>412900</v>
      </c>
      <c r="B3201" s="39" t="s">
        <v>508</v>
      </c>
      <c r="C3201" s="47">
        <v>0</v>
      </c>
    </row>
    <row r="3202" spans="1:3" s="4" customFormat="1" x14ac:dyDescent="0.2">
      <c r="A3202" s="30">
        <v>412900</v>
      </c>
      <c r="B3202" s="39" t="s">
        <v>277</v>
      </c>
      <c r="C3202" s="47">
        <v>3000</v>
      </c>
    </row>
    <row r="3203" spans="1:3" s="4" customFormat="1" x14ac:dyDescent="0.2">
      <c r="A3203" s="30">
        <v>412900</v>
      </c>
      <c r="B3203" s="39" t="s">
        <v>296</v>
      </c>
      <c r="C3203" s="47">
        <v>5300</v>
      </c>
    </row>
    <row r="3204" spans="1:3" s="4" customFormat="1" x14ac:dyDescent="0.2">
      <c r="A3204" s="30">
        <v>412900</v>
      </c>
      <c r="B3204" s="39" t="s">
        <v>297</v>
      </c>
      <c r="C3204" s="47">
        <v>1200</v>
      </c>
    </row>
    <row r="3205" spans="1:3" s="50" customFormat="1" ht="18.75" customHeight="1" x14ac:dyDescent="0.2">
      <c r="A3205" s="40">
        <v>510000</v>
      </c>
      <c r="B3205" s="38" t="s">
        <v>140</v>
      </c>
      <c r="C3205" s="48">
        <f t="shared" ref="C3205:C3206" si="293">C3206</f>
        <v>5000</v>
      </c>
    </row>
    <row r="3206" spans="1:3" s="50" customFormat="1" ht="19.5" x14ac:dyDescent="0.2">
      <c r="A3206" s="40">
        <v>511000</v>
      </c>
      <c r="B3206" s="38" t="s">
        <v>141</v>
      </c>
      <c r="C3206" s="48">
        <f t="shared" si="293"/>
        <v>5000</v>
      </c>
    </row>
    <row r="3207" spans="1:3" s="4" customFormat="1" x14ac:dyDescent="0.2">
      <c r="A3207" s="30">
        <v>511300</v>
      </c>
      <c r="B3207" s="31" t="s">
        <v>144</v>
      </c>
      <c r="C3207" s="47">
        <v>5000</v>
      </c>
    </row>
    <row r="3208" spans="1:3" s="50" customFormat="1" ht="18.75" customHeight="1" x14ac:dyDescent="0.2">
      <c r="A3208" s="40">
        <v>630000</v>
      </c>
      <c r="B3208" s="38" t="s">
        <v>176</v>
      </c>
      <c r="C3208" s="48">
        <f t="shared" ref="C3208:C3209" si="294">C3209</f>
        <v>0</v>
      </c>
    </row>
    <row r="3209" spans="1:3" s="50" customFormat="1" ht="19.5" x14ac:dyDescent="0.2">
      <c r="A3209" s="40">
        <v>638000</v>
      </c>
      <c r="B3209" s="38" t="s">
        <v>120</v>
      </c>
      <c r="C3209" s="48">
        <f t="shared" si="294"/>
        <v>0</v>
      </c>
    </row>
    <row r="3210" spans="1:3" s="4" customFormat="1" x14ac:dyDescent="0.2">
      <c r="A3210" s="30">
        <v>638100</v>
      </c>
      <c r="B3210" s="31" t="s">
        <v>181</v>
      </c>
      <c r="C3210" s="47">
        <v>0</v>
      </c>
    </row>
    <row r="3211" spans="1:3" s="4" customFormat="1" x14ac:dyDescent="0.2">
      <c r="A3211" s="53"/>
      <c r="B3211" s="43" t="s">
        <v>214</v>
      </c>
      <c r="C3211" s="70">
        <f>C3189+C3205+C3208</f>
        <v>517600</v>
      </c>
    </row>
    <row r="3212" spans="1:3" s="4" customFormat="1" x14ac:dyDescent="0.2">
      <c r="A3212" s="28"/>
      <c r="B3212" s="31"/>
      <c r="C3212" s="47"/>
    </row>
    <row r="3213" spans="1:3" s="4" customFormat="1" x14ac:dyDescent="0.2">
      <c r="A3213" s="28"/>
      <c r="B3213" s="31"/>
      <c r="C3213" s="47"/>
    </row>
    <row r="3214" spans="1:3" s="4" customFormat="1" x14ac:dyDescent="0.2">
      <c r="A3214" s="30" t="s">
        <v>637</v>
      </c>
      <c r="B3214" s="31"/>
      <c r="C3214" s="47"/>
    </row>
    <row r="3215" spans="1:3" s="4" customFormat="1" x14ac:dyDescent="0.2">
      <c r="A3215" s="30" t="s">
        <v>227</v>
      </c>
      <c r="B3215" s="31"/>
      <c r="C3215" s="47"/>
    </row>
    <row r="3216" spans="1:3" s="4" customFormat="1" x14ac:dyDescent="0.2">
      <c r="A3216" s="30" t="s">
        <v>393</v>
      </c>
      <c r="B3216" s="31"/>
      <c r="C3216" s="47"/>
    </row>
    <row r="3217" spans="1:3" s="4" customFormat="1" x14ac:dyDescent="0.2">
      <c r="A3217" s="30" t="s">
        <v>507</v>
      </c>
      <c r="B3217" s="31"/>
      <c r="C3217" s="47"/>
    </row>
    <row r="3218" spans="1:3" s="4" customFormat="1" x14ac:dyDescent="0.2">
      <c r="A3218" s="28"/>
      <c r="B3218" s="31"/>
      <c r="C3218" s="47"/>
    </row>
    <row r="3219" spans="1:3" s="4" customFormat="1" ht="18.75" customHeight="1" x14ac:dyDescent="0.2">
      <c r="A3219" s="40">
        <v>410000</v>
      </c>
      <c r="B3219" s="34" t="s">
        <v>83</v>
      </c>
      <c r="C3219" s="48">
        <f>C3220+C3225</f>
        <v>818100</v>
      </c>
    </row>
    <row r="3220" spans="1:3" s="4" customFormat="1" ht="19.5" x14ac:dyDescent="0.2">
      <c r="A3220" s="40">
        <v>411000</v>
      </c>
      <c r="B3220" s="34" t="s">
        <v>186</v>
      </c>
      <c r="C3220" s="48">
        <f>SUM(C3221:C3224)</f>
        <v>743700</v>
      </c>
    </row>
    <row r="3221" spans="1:3" s="4" customFormat="1" x14ac:dyDescent="0.2">
      <c r="A3221" s="30">
        <v>411100</v>
      </c>
      <c r="B3221" s="31" t="s">
        <v>84</v>
      </c>
      <c r="C3221" s="47">
        <v>695000</v>
      </c>
    </row>
    <row r="3222" spans="1:3" s="4" customFormat="1" x14ac:dyDescent="0.2">
      <c r="A3222" s="30">
        <v>411200</v>
      </c>
      <c r="B3222" s="31" t="s">
        <v>199</v>
      </c>
      <c r="C3222" s="47">
        <v>30200</v>
      </c>
    </row>
    <row r="3223" spans="1:3" s="4" customFormat="1" ht="37.5" x14ac:dyDescent="0.2">
      <c r="A3223" s="30">
        <v>411300</v>
      </c>
      <c r="B3223" s="31" t="s">
        <v>85</v>
      </c>
      <c r="C3223" s="47">
        <v>9800</v>
      </c>
    </row>
    <row r="3224" spans="1:3" s="4" customFormat="1" x14ac:dyDescent="0.2">
      <c r="A3224" s="30">
        <v>411400</v>
      </c>
      <c r="B3224" s="31" t="s">
        <v>86</v>
      </c>
      <c r="C3224" s="47">
        <v>8700</v>
      </c>
    </row>
    <row r="3225" spans="1:3" s="4" customFormat="1" ht="18.75" customHeight="1" x14ac:dyDescent="0.2">
      <c r="A3225" s="40">
        <v>412000</v>
      </c>
      <c r="B3225" s="38" t="s">
        <v>191</v>
      </c>
      <c r="C3225" s="48">
        <f>SUM(C3226:C3235)</f>
        <v>74400</v>
      </c>
    </row>
    <row r="3226" spans="1:3" s="4" customFormat="1" x14ac:dyDescent="0.2">
      <c r="A3226" s="30">
        <v>412200</v>
      </c>
      <c r="B3226" s="31" t="s">
        <v>200</v>
      </c>
      <c r="C3226" s="47">
        <v>21000</v>
      </c>
    </row>
    <row r="3227" spans="1:3" s="4" customFormat="1" x14ac:dyDescent="0.2">
      <c r="A3227" s="30">
        <v>412300</v>
      </c>
      <c r="B3227" s="31" t="s">
        <v>88</v>
      </c>
      <c r="C3227" s="47">
        <v>7400</v>
      </c>
    </row>
    <row r="3228" spans="1:3" s="4" customFormat="1" x14ac:dyDescent="0.2">
      <c r="A3228" s="30">
        <v>412500</v>
      </c>
      <c r="B3228" s="31" t="s">
        <v>90</v>
      </c>
      <c r="C3228" s="47">
        <v>3000</v>
      </c>
    </row>
    <row r="3229" spans="1:3" s="4" customFormat="1" x14ac:dyDescent="0.2">
      <c r="A3229" s="30">
        <v>412600</v>
      </c>
      <c r="B3229" s="31" t="s">
        <v>201</v>
      </c>
      <c r="C3229" s="47">
        <v>2000</v>
      </c>
    </row>
    <row r="3230" spans="1:3" s="4" customFormat="1" x14ac:dyDescent="0.2">
      <c r="A3230" s="30">
        <v>412700</v>
      </c>
      <c r="B3230" s="31" t="s">
        <v>188</v>
      </c>
      <c r="C3230" s="47">
        <v>38000</v>
      </c>
    </row>
    <row r="3231" spans="1:3" s="4" customFormat="1" x14ac:dyDescent="0.2">
      <c r="A3231" s="30">
        <v>412900</v>
      </c>
      <c r="B3231" s="39" t="s">
        <v>508</v>
      </c>
      <c r="C3231" s="47">
        <v>0</v>
      </c>
    </row>
    <row r="3232" spans="1:3" s="4" customFormat="1" x14ac:dyDescent="0.2">
      <c r="A3232" s="30">
        <v>412900</v>
      </c>
      <c r="B3232" s="39" t="s">
        <v>277</v>
      </c>
      <c r="C3232" s="47">
        <v>0</v>
      </c>
    </row>
    <row r="3233" spans="1:3" s="4" customFormat="1" x14ac:dyDescent="0.2">
      <c r="A3233" s="30">
        <v>412900</v>
      </c>
      <c r="B3233" s="39" t="s">
        <v>295</v>
      </c>
      <c r="C3233" s="47">
        <v>500</v>
      </c>
    </row>
    <row r="3234" spans="1:3" s="4" customFormat="1" x14ac:dyDescent="0.2">
      <c r="A3234" s="30">
        <v>412900</v>
      </c>
      <c r="B3234" s="39" t="s">
        <v>296</v>
      </c>
      <c r="C3234" s="47">
        <v>1000</v>
      </c>
    </row>
    <row r="3235" spans="1:3" s="4" customFormat="1" x14ac:dyDescent="0.2">
      <c r="A3235" s="30">
        <v>412900</v>
      </c>
      <c r="B3235" s="39" t="s">
        <v>297</v>
      </c>
      <c r="C3235" s="47">
        <v>1500</v>
      </c>
    </row>
    <row r="3236" spans="1:3" s="4" customFormat="1" ht="19.5" x14ac:dyDescent="0.2">
      <c r="A3236" s="40">
        <v>510000</v>
      </c>
      <c r="B3236" s="38" t="s">
        <v>140</v>
      </c>
      <c r="C3236" s="48">
        <f>C3237</f>
        <v>5000</v>
      </c>
    </row>
    <row r="3237" spans="1:3" s="4" customFormat="1" ht="19.5" x14ac:dyDescent="0.2">
      <c r="A3237" s="40">
        <v>511000</v>
      </c>
      <c r="B3237" s="38" t="s">
        <v>141</v>
      </c>
      <c r="C3237" s="48">
        <f>SUM(C3238:C3238)</f>
        <v>5000</v>
      </c>
    </row>
    <row r="3238" spans="1:3" s="4" customFormat="1" x14ac:dyDescent="0.2">
      <c r="A3238" s="30">
        <v>511300</v>
      </c>
      <c r="B3238" s="31" t="s">
        <v>144</v>
      </c>
      <c r="C3238" s="47">
        <v>5000</v>
      </c>
    </row>
    <row r="3239" spans="1:3" s="50" customFormat="1" ht="19.5" x14ac:dyDescent="0.2">
      <c r="A3239" s="40">
        <v>630000</v>
      </c>
      <c r="B3239" s="38" t="s">
        <v>176</v>
      </c>
      <c r="C3239" s="48">
        <f t="shared" ref="C3239:C3240" si="295">C3240</f>
        <v>5000</v>
      </c>
    </row>
    <row r="3240" spans="1:3" s="50" customFormat="1" ht="19.5" x14ac:dyDescent="0.2">
      <c r="A3240" s="40">
        <v>638000</v>
      </c>
      <c r="B3240" s="38" t="s">
        <v>120</v>
      </c>
      <c r="C3240" s="48">
        <f t="shared" si="295"/>
        <v>5000</v>
      </c>
    </row>
    <row r="3241" spans="1:3" s="4" customFormat="1" x14ac:dyDescent="0.2">
      <c r="A3241" s="30">
        <v>638100</v>
      </c>
      <c r="B3241" s="31" t="s">
        <v>181</v>
      </c>
      <c r="C3241" s="47">
        <v>5000</v>
      </c>
    </row>
    <row r="3242" spans="1:3" s="4" customFormat="1" x14ac:dyDescent="0.2">
      <c r="A3242" s="53"/>
      <c r="B3242" s="43" t="s">
        <v>214</v>
      </c>
      <c r="C3242" s="70">
        <f>C3219+C3236+C3239</f>
        <v>828100</v>
      </c>
    </row>
    <row r="3243" spans="1:3" s="4" customFormat="1" x14ac:dyDescent="0.2">
      <c r="A3243" s="28"/>
      <c r="B3243" s="31"/>
      <c r="C3243" s="47"/>
    </row>
    <row r="3244" spans="1:3" s="4" customFormat="1" x14ac:dyDescent="0.2">
      <c r="A3244" s="28"/>
      <c r="B3244" s="31"/>
      <c r="C3244" s="47"/>
    </row>
    <row r="3245" spans="1:3" s="4" customFormat="1" x14ac:dyDescent="0.2">
      <c r="A3245" s="30" t="s">
        <v>638</v>
      </c>
      <c r="B3245" s="31"/>
      <c r="C3245" s="47"/>
    </row>
    <row r="3246" spans="1:3" s="4" customFormat="1" x14ac:dyDescent="0.2">
      <c r="A3246" s="30" t="s">
        <v>227</v>
      </c>
      <c r="B3246" s="31"/>
      <c r="C3246" s="47"/>
    </row>
    <row r="3247" spans="1:3" s="4" customFormat="1" x14ac:dyDescent="0.2">
      <c r="A3247" s="30" t="s">
        <v>394</v>
      </c>
      <c r="B3247" s="31"/>
      <c r="C3247" s="47"/>
    </row>
    <row r="3248" spans="1:3" s="4" customFormat="1" x14ac:dyDescent="0.2">
      <c r="A3248" s="30" t="s">
        <v>507</v>
      </c>
      <c r="B3248" s="31"/>
      <c r="C3248" s="47"/>
    </row>
    <row r="3249" spans="1:3" s="4" customFormat="1" x14ac:dyDescent="0.2">
      <c r="A3249" s="28"/>
      <c r="B3249" s="31"/>
      <c r="C3249" s="47"/>
    </row>
    <row r="3250" spans="1:3" s="4" customFormat="1" ht="18.75" customHeight="1" x14ac:dyDescent="0.2">
      <c r="A3250" s="40">
        <v>410000</v>
      </c>
      <c r="B3250" s="34" t="s">
        <v>83</v>
      </c>
      <c r="C3250" s="48">
        <f t="shared" ref="C3250" si="296">C3251+C3256</f>
        <v>882000</v>
      </c>
    </row>
    <row r="3251" spans="1:3" s="4" customFormat="1" ht="19.5" x14ac:dyDescent="0.2">
      <c r="A3251" s="40">
        <v>411000</v>
      </c>
      <c r="B3251" s="34" t="s">
        <v>186</v>
      </c>
      <c r="C3251" s="48">
        <f t="shared" ref="C3251" si="297">SUM(C3252:C3255)</f>
        <v>810500</v>
      </c>
    </row>
    <row r="3252" spans="1:3" s="4" customFormat="1" x14ac:dyDescent="0.2">
      <c r="A3252" s="30">
        <v>411100</v>
      </c>
      <c r="B3252" s="31" t="s">
        <v>84</v>
      </c>
      <c r="C3252" s="47">
        <v>765000</v>
      </c>
    </row>
    <row r="3253" spans="1:3" s="4" customFormat="1" x14ac:dyDescent="0.2">
      <c r="A3253" s="30">
        <v>411200</v>
      </c>
      <c r="B3253" s="31" t="s">
        <v>199</v>
      </c>
      <c r="C3253" s="47">
        <v>28000</v>
      </c>
    </row>
    <row r="3254" spans="1:3" s="4" customFormat="1" ht="37.5" x14ac:dyDescent="0.2">
      <c r="A3254" s="30">
        <v>411300</v>
      </c>
      <c r="B3254" s="31" t="s">
        <v>85</v>
      </c>
      <c r="C3254" s="47">
        <v>6000</v>
      </c>
    </row>
    <row r="3255" spans="1:3" s="4" customFormat="1" x14ac:dyDescent="0.2">
      <c r="A3255" s="30">
        <v>411400</v>
      </c>
      <c r="B3255" s="31" t="s">
        <v>86</v>
      </c>
      <c r="C3255" s="47">
        <v>11500</v>
      </c>
    </row>
    <row r="3256" spans="1:3" s="4" customFormat="1" ht="18.75" customHeight="1" x14ac:dyDescent="0.2">
      <c r="A3256" s="40">
        <v>412000</v>
      </c>
      <c r="B3256" s="38" t="s">
        <v>191</v>
      </c>
      <c r="C3256" s="48">
        <f>SUM(C3257:C3265)</f>
        <v>71500</v>
      </c>
    </row>
    <row r="3257" spans="1:3" s="4" customFormat="1" x14ac:dyDescent="0.2">
      <c r="A3257" s="30">
        <v>412200</v>
      </c>
      <c r="B3257" s="31" t="s">
        <v>200</v>
      </c>
      <c r="C3257" s="47">
        <v>22000</v>
      </c>
    </row>
    <row r="3258" spans="1:3" s="4" customFormat="1" x14ac:dyDescent="0.2">
      <c r="A3258" s="30">
        <v>412300</v>
      </c>
      <c r="B3258" s="31" t="s">
        <v>88</v>
      </c>
      <c r="C3258" s="47">
        <v>8200</v>
      </c>
    </row>
    <row r="3259" spans="1:3" s="4" customFormat="1" x14ac:dyDescent="0.2">
      <c r="A3259" s="30">
        <v>412500</v>
      </c>
      <c r="B3259" s="31" t="s">
        <v>90</v>
      </c>
      <c r="C3259" s="47">
        <v>1000</v>
      </c>
    </row>
    <row r="3260" spans="1:3" s="4" customFormat="1" x14ac:dyDescent="0.2">
      <c r="A3260" s="30">
        <v>412600</v>
      </c>
      <c r="B3260" s="31" t="s">
        <v>201</v>
      </c>
      <c r="C3260" s="47">
        <v>4300</v>
      </c>
    </row>
    <row r="3261" spans="1:3" s="4" customFormat="1" x14ac:dyDescent="0.2">
      <c r="A3261" s="30">
        <v>412700</v>
      </c>
      <c r="B3261" s="31" t="s">
        <v>188</v>
      </c>
      <c r="C3261" s="47">
        <v>27000</v>
      </c>
    </row>
    <row r="3262" spans="1:3" s="4" customFormat="1" x14ac:dyDescent="0.2">
      <c r="A3262" s="30">
        <v>412900</v>
      </c>
      <c r="B3262" s="39" t="s">
        <v>508</v>
      </c>
      <c r="C3262" s="47">
        <v>0</v>
      </c>
    </row>
    <row r="3263" spans="1:3" s="4" customFormat="1" x14ac:dyDescent="0.2">
      <c r="A3263" s="30">
        <v>412900</v>
      </c>
      <c r="B3263" s="39" t="s">
        <v>277</v>
      </c>
      <c r="C3263" s="47">
        <v>4000</v>
      </c>
    </row>
    <row r="3264" spans="1:3" s="4" customFormat="1" x14ac:dyDescent="0.2">
      <c r="A3264" s="30">
        <v>412900</v>
      </c>
      <c r="B3264" s="39" t="s">
        <v>296</v>
      </c>
      <c r="C3264" s="47">
        <v>3000</v>
      </c>
    </row>
    <row r="3265" spans="1:3" s="4" customFormat="1" x14ac:dyDescent="0.2">
      <c r="A3265" s="30">
        <v>412900</v>
      </c>
      <c r="B3265" s="39" t="s">
        <v>297</v>
      </c>
      <c r="C3265" s="47">
        <v>2000</v>
      </c>
    </row>
    <row r="3266" spans="1:3" s="4" customFormat="1" ht="18.75" customHeight="1" x14ac:dyDescent="0.2">
      <c r="A3266" s="40">
        <v>510000</v>
      </c>
      <c r="B3266" s="38" t="s">
        <v>140</v>
      </c>
      <c r="C3266" s="48">
        <f t="shared" ref="C3266:C3267" si="298">C3267</f>
        <v>10000</v>
      </c>
    </row>
    <row r="3267" spans="1:3" s="4" customFormat="1" ht="19.5" x14ac:dyDescent="0.2">
      <c r="A3267" s="40">
        <v>511000</v>
      </c>
      <c r="B3267" s="38" t="s">
        <v>141</v>
      </c>
      <c r="C3267" s="48">
        <f t="shared" si="298"/>
        <v>10000</v>
      </c>
    </row>
    <row r="3268" spans="1:3" s="4" customFormat="1" x14ac:dyDescent="0.2">
      <c r="A3268" s="30">
        <v>511300</v>
      </c>
      <c r="B3268" s="31" t="s">
        <v>144</v>
      </c>
      <c r="C3268" s="47">
        <v>10000</v>
      </c>
    </row>
    <row r="3269" spans="1:3" s="50" customFormat="1" ht="19.5" x14ac:dyDescent="0.2">
      <c r="A3269" s="40">
        <v>630000</v>
      </c>
      <c r="B3269" s="38" t="s">
        <v>176</v>
      </c>
      <c r="C3269" s="48">
        <f t="shared" ref="C3269:C3270" si="299">C3270</f>
        <v>0</v>
      </c>
    </row>
    <row r="3270" spans="1:3" s="50" customFormat="1" ht="19.5" x14ac:dyDescent="0.2">
      <c r="A3270" s="40">
        <v>638000</v>
      </c>
      <c r="B3270" s="38" t="s">
        <v>120</v>
      </c>
      <c r="C3270" s="48">
        <f t="shared" si="299"/>
        <v>0</v>
      </c>
    </row>
    <row r="3271" spans="1:3" s="4" customFormat="1" x14ac:dyDescent="0.2">
      <c r="A3271" s="30">
        <v>638100</v>
      </c>
      <c r="B3271" s="31" t="s">
        <v>181</v>
      </c>
      <c r="C3271" s="47">
        <v>0</v>
      </c>
    </row>
    <row r="3272" spans="1:3" s="4" customFormat="1" x14ac:dyDescent="0.2">
      <c r="A3272" s="53"/>
      <c r="B3272" s="43" t="s">
        <v>214</v>
      </c>
      <c r="C3272" s="70">
        <f>C3250+C3266+C3269</f>
        <v>892000</v>
      </c>
    </row>
    <row r="3273" spans="1:3" s="4" customFormat="1" x14ac:dyDescent="0.2">
      <c r="A3273" s="15"/>
      <c r="B3273" s="16"/>
      <c r="C3273" s="17"/>
    </row>
    <row r="3274" spans="1:3" s="4" customFormat="1" x14ac:dyDescent="0.2">
      <c r="A3274" s="15"/>
      <c r="B3274" s="16"/>
      <c r="C3274" s="17"/>
    </row>
    <row r="3275" spans="1:3" s="4" customFormat="1" x14ac:dyDescent="0.2">
      <c r="A3275" s="30" t="s">
        <v>639</v>
      </c>
      <c r="B3275" s="31"/>
      <c r="C3275" s="17"/>
    </row>
    <row r="3276" spans="1:3" s="4" customFormat="1" x14ac:dyDescent="0.2">
      <c r="A3276" s="30" t="s">
        <v>227</v>
      </c>
      <c r="B3276" s="31"/>
      <c r="C3276" s="17"/>
    </row>
    <row r="3277" spans="1:3" s="4" customFormat="1" x14ac:dyDescent="0.2">
      <c r="A3277" s="30" t="s">
        <v>395</v>
      </c>
      <c r="B3277" s="31"/>
      <c r="C3277" s="17"/>
    </row>
    <row r="3278" spans="1:3" s="4" customFormat="1" x14ac:dyDescent="0.2">
      <c r="A3278" s="30" t="s">
        <v>507</v>
      </c>
      <c r="B3278" s="31"/>
      <c r="C3278" s="17"/>
    </row>
    <row r="3279" spans="1:3" s="4" customFormat="1" x14ac:dyDescent="0.2">
      <c r="A3279" s="28"/>
      <c r="B3279" s="31"/>
      <c r="C3279" s="17"/>
    </row>
    <row r="3280" spans="1:3" s="50" customFormat="1" ht="18.75" customHeight="1" x14ac:dyDescent="0.2">
      <c r="A3280" s="40">
        <v>410000</v>
      </c>
      <c r="B3280" s="34" t="s">
        <v>83</v>
      </c>
      <c r="C3280" s="48">
        <f>C3281+C3286</f>
        <v>585800</v>
      </c>
    </row>
    <row r="3281" spans="1:3" s="50" customFormat="1" ht="19.5" x14ac:dyDescent="0.2">
      <c r="A3281" s="40">
        <v>411000</v>
      </c>
      <c r="B3281" s="34" t="s">
        <v>186</v>
      </c>
      <c r="C3281" s="48">
        <f>SUM(C3282:C3285)</f>
        <v>468000</v>
      </c>
    </row>
    <row r="3282" spans="1:3" s="4" customFormat="1" x14ac:dyDescent="0.2">
      <c r="A3282" s="30">
        <v>411100</v>
      </c>
      <c r="B3282" s="31" t="s">
        <v>84</v>
      </c>
      <c r="C3282" s="47">
        <v>420000</v>
      </c>
    </row>
    <row r="3283" spans="1:3" s="4" customFormat="1" x14ac:dyDescent="0.2">
      <c r="A3283" s="30">
        <v>411200</v>
      </c>
      <c r="B3283" s="31" t="s">
        <v>199</v>
      </c>
      <c r="C3283" s="47">
        <v>35000</v>
      </c>
    </row>
    <row r="3284" spans="1:3" s="4" customFormat="1" ht="37.5" x14ac:dyDescent="0.2">
      <c r="A3284" s="30">
        <v>411300</v>
      </c>
      <c r="B3284" s="31" t="s">
        <v>85</v>
      </c>
      <c r="C3284" s="47">
        <v>7000</v>
      </c>
    </row>
    <row r="3285" spans="1:3" s="4" customFormat="1" x14ac:dyDescent="0.2">
      <c r="A3285" s="30">
        <v>411400</v>
      </c>
      <c r="B3285" s="31" t="s">
        <v>86</v>
      </c>
      <c r="C3285" s="47">
        <v>6000</v>
      </c>
    </row>
    <row r="3286" spans="1:3" s="50" customFormat="1" ht="18.75" customHeight="1" x14ac:dyDescent="0.2">
      <c r="A3286" s="40">
        <v>412000</v>
      </c>
      <c r="B3286" s="38" t="s">
        <v>191</v>
      </c>
      <c r="C3286" s="48">
        <f>SUM(C3287:C3294)</f>
        <v>117800</v>
      </c>
    </row>
    <row r="3287" spans="1:3" s="4" customFormat="1" x14ac:dyDescent="0.2">
      <c r="A3287" s="30">
        <v>412200</v>
      </c>
      <c r="B3287" s="31" t="s">
        <v>200</v>
      </c>
      <c r="C3287" s="47">
        <v>80000</v>
      </c>
    </row>
    <row r="3288" spans="1:3" s="4" customFormat="1" x14ac:dyDescent="0.2">
      <c r="A3288" s="30">
        <v>412300</v>
      </c>
      <c r="B3288" s="31" t="s">
        <v>88</v>
      </c>
      <c r="C3288" s="47">
        <v>9800</v>
      </c>
    </row>
    <row r="3289" spans="1:3" s="4" customFormat="1" x14ac:dyDescent="0.2">
      <c r="A3289" s="30">
        <v>412500</v>
      </c>
      <c r="B3289" s="31" t="s">
        <v>90</v>
      </c>
      <c r="C3289" s="47">
        <v>3000</v>
      </c>
    </row>
    <row r="3290" spans="1:3" s="4" customFormat="1" x14ac:dyDescent="0.2">
      <c r="A3290" s="30">
        <v>412600</v>
      </c>
      <c r="B3290" s="31" t="s">
        <v>201</v>
      </c>
      <c r="C3290" s="47">
        <v>900</v>
      </c>
    </row>
    <row r="3291" spans="1:3" s="4" customFormat="1" x14ac:dyDescent="0.2">
      <c r="A3291" s="30">
        <v>412700</v>
      </c>
      <c r="B3291" s="31" t="s">
        <v>188</v>
      </c>
      <c r="C3291" s="47">
        <v>22000</v>
      </c>
    </row>
    <row r="3292" spans="1:3" s="4" customFormat="1" x14ac:dyDescent="0.2">
      <c r="A3292" s="30">
        <v>412900</v>
      </c>
      <c r="B3292" s="39" t="s">
        <v>277</v>
      </c>
      <c r="C3292" s="47">
        <v>0</v>
      </c>
    </row>
    <row r="3293" spans="1:3" s="4" customFormat="1" x14ac:dyDescent="0.2">
      <c r="A3293" s="30">
        <v>412900</v>
      </c>
      <c r="B3293" s="39" t="s">
        <v>296</v>
      </c>
      <c r="C3293" s="47">
        <v>100</v>
      </c>
    </row>
    <row r="3294" spans="1:3" s="4" customFormat="1" x14ac:dyDescent="0.2">
      <c r="A3294" s="30">
        <v>412900</v>
      </c>
      <c r="B3294" s="39" t="s">
        <v>297</v>
      </c>
      <c r="C3294" s="47">
        <v>2000</v>
      </c>
    </row>
    <row r="3295" spans="1:3" s="50" customFormat="1" ht="18.75" customHeight="1" x14ac:dyDescent="0.2">
      <c r="A3295" s="40">
        <v>510000</v>
      </c>
      <c r="B3295" s="38" t="s">
        <v>140</v>
      </c>
      <c r="C3295" s="48">
        <f t="shared" ref="C3295" si="300">C3296</f>
        <v>13000</v>
      </c>
    </row>
    <row r="3296" spans="1:3" s="50" customFormat="1" ht="19.5" x14ac:dyDescent="0.2">
      <c r="A3296" s="40">
        <v>511000</v>
      </c>
      <c r="B3296" s="38" t="s">
        <v>141</v>
      </c>
      <c r="C3296" s="48">
        <f t="shared" ref="C3296" si="301">C3298+C3297</f>
        <v>13000</v>
      </c>
    </row>
    <row r="3297" spans="1:3" s="4" customFormat="1" x14ac:dyDescent="0.2">
      <c r="A3297" s="49">
        <v>511200</v>
      </c>
      <c r="B3297" s="31" t="s">
        <v>143</v>
      </c>
      <c r="C3297" s="47">
        <v>3000</v>
      </c>
    </row>
    <row r="3298" spans="1:3" s="4" customFormat="1" x14ac:dyDescent="0.2">
      <c r="A3298" s="30">
        <v>511300</v>
      </c>
      <c r="B3298" s="31" t="s">
        <v>144</v>
      </c>
      <c r="C3298" s="47">
        <v>10000</v>
      </c>
    </row>
    <row r="3299" spans="1:3" s="50" customFormat="1" ht="19.5" x14ac:dyDescent="0.2">
      <c r="A3299" s="40">
        <v>630000</v>
      </c>
      <c r="B3299" s="38" t="s">
        <v>176</v>
      </c>
      <c r="C3299" s="48">
        <f t="shared" ref="C3299:C3300" si="302">C3300</f>
        <v>15000</v>
      </c>
    </row>
    <row r="3300" spans="1:3" s="50" customFormat="1" ht="19.5" x14ac:dyDescent="0.2">
      <c r="A3300" s="40">
        <v>638000</v>
      </c>
      <c r="B3300" s="38" t="s">
        <v>120</v>
      </c>
      <c r="C3300" s="48">
        <f t="shared" si="302"/>
        <v>15000</v>
      </c>
    </row>
    <row r="3301" spans="1:3" s="4" customFormat="1" x14ac:dyDescent="0.2">
      <c r="A3301" s="30">
        <v>638100</v>
      </c>
      <c r="B3301" s="31" t="s">
        <v>181</v>
      </c>
      <c r="C3301" s="47">
        <v>15000</v>
      </c>
    </row>
    <row r="3302" spans="1:3" s="74" customFormat="1" x14ac:dyDescent="0.2">
      <c r="A3302" s="72"/>
      <c r="B3302" s="73" t="s">
        <v>214</v>
      </c>
      <c r="C3302" s="70">
        <f>C3280+C3295+C3299</f>
        <v>613800</v>
      </c>
    </row>
    <row r="3303" spans="1:3" s="4" customFormat="1" x14ac:dyDescent="0.2">
      <c r="A3303" s="15"/>
      <c r="B3303" s="16"/>
      <c r="C3303" s="17"/>
    </row>
    <row r="3304" spans="1:3" s="4" customFormat="1" x14ac:dyDescent="0.2">
      <c r="A3304" s="15"/>
      <c r="B3304" s="16"/>
      <c r="C3304" s="17"/>
    </row>
    <row r="3305" spans="1:3" s="4" customFormat="1" ht="19.5" x14ac:dyDescent="0.2">
      <c r="A3305" s="30" t="s">
        <v>640</v>
      </c>
      <c r="B3305" s="38"/>
      <c r="C3305" s="47"/>
    </row>
    <row r="3306" spans="1:3" s="4" customFormat="1" ht="19.5" x14ac:dyDescent="0.2">
      <c r="A3306" s="30" t="s">
        <v>228</v>
      </c>
      <c r="B3306" s="38"/>
      <c r="C3306" s="47"/>
    </row>
    <row r="3307" spans="1:3" s="4" customFormat="1" ht="19.5" x14ac:dyDescent="0.2">
      <c r="A3307" s="30" t="s">
        <v>342</v>
      </c>
      <c r="B3307" s="38"/>
      <c r="C3307" s="47"/>
    </row>
    <row r="3308" spans="1:3" s="4" customFormat="1" ht="19.5" x14ac:dyDescent="0.2">
      <c r="A3308" s="30" t="s">
        <v>507</v>
      </c>
      <c r="B3308" s="38"/>
      <c r="C3308" s="47"/>
    </row>
    <row r="3309" spans="1:3" s="4" customFormat="1" x14ac:dyDescent="0.2">
      <c r="A3309" s="30"/>
      <c r="B3309" s="32"/>
      <c r="C3309" s="17"/>
    </row>
    <row r="3310" spans="1:3" s="4" customFormat="1" ht="19.5" x14ac:dyDescent="0.2">
      <c r="A3310" s="40">
        <v>410000</v>
      </c>
      <c r="B3310" s="34" t="s">
        <v>83</v>
      </c>
      <c r="C3310" s="48">
        <f>C3311+C3316+C3332</f>
        <v>6620300</v>
      </c>
    </row>
    <row r="3311" spans="1:3" s="4" customFormat="1" ht="19.5" x14ac:dyDescent="0.2">
      <c r="A3311" s="40">
        <v>411000</v>
      </c>
      <c r="B3311" s="34" t="s">
        <v>186</v>
      </c>
      <c r="C3311" s="48">
        <f>SUM(C3312:C3315)</f>
        <v>1692000</v>
      </c>
    </row>
    <row r="3312" spans="1:3" s="4" customFormat="1" x14ac:dyDescent="0.2">
      <c r="A3312" s="30">
        <v>411100</v>
      </c>
      <c r="B3312" s="31" t="s">
        <v>84</v>
      </c>
      <c r="C3312" s="47">
        <v>1596000</v>
      </c>
    </row>
    <row r="3313" spans="1:3" s="4" customFormat="1" x14ac:dyDescent="0.2">
      <c r="A3313" s="30">
        <v>411200</v>
      </c>
      <c r="B3313" s="31" t="s">
        <v>199</v>
      </c>
      <c r="C3313" s="47">
        <v>60000</v>
      </c>
    </row>
    <row r="3314" spans="1:3" s="4" customFormat="1" ht="43.5" customHeight="1" x14ac:dyDescent="0.2">
      <c r="A3314" s="30">
        <v>411300</v>
      </c>
      <c r="B3314" s="31" t="s">
        <v>85</v>
      </c>
      <c r="C3314" s="47">
        <v>20000</v>
      </c>
    </row>
    <row r="3315" spans="1:3" s="4" customFormat="1" x14ac:dyDescent="0.2">
      <c r="A3315" s="30">
        <v>411400</v>
      </c>
      <c r="B3315" s="31" t="s">
        <v>86</v>
      </c>
      <c r="C3315" s="47">
        <v>16000</v>
      </c>
    </row>
    <row r="3316" spans="1:3" s="4" customFormat="1" ht="18.75" customHeight="1" x14ac:dyDescent="0.2">
      <c r="A3316" s="40">
        <v>412000</v>
      </c>
      <c r="B3316" s="38" t="s">
        <v>191</v>
      </c>
      <c r="C3316" s="48">
        <f>SUM(C3317:C3331)</f>
        <v>593300</v>
      </c>
    </row>
    <row r="3317" spans="1:3" s="4" customFormat="1" x14ac:dyDescent="0.2">
      <c r="A3317" s="30">
        <v>412100</v>
      </c>
      <c r="B3317" s="31" t="s">
        <v>87</v>
      </c>
      <c r="C3317" s="47">
        <v>12500</v>
      </c>
    </row>
    <row r="3318" spans="1:3" s="4" customFormat="1" x14ac:dyDescent="0.2">
      <c r="A3318" s="30">
        <v>412200</v>
      </c>
      <c r="B3318" s="31" t="s">
        <v>200</v>
      </c>
      <c r="C3318" s="47">
        <v>307000</v>
      </c>
    </row>
    <row r="3319" spans="1:3" s="4" customFormat="1" x14ac:dyDescent="0.2">
      <c r="A3319" s="30">
        <v>412300</v>
      </c>
      <c r="B3319" s="31" t="s">
        <v>88</v>
      </c>
      <c r="C3319" s="47">
        <v>18000</v>
      </c>
    </row>
    <row r="3320" spans="1:3" s="4" customFormat="1" x14ac:dyDescent="0.2">
      <c r="A3320" s="30">
        <v>412500</v>
      </c>
      <c r="B3320" s="31" t="s">
        <v>90</v>
      </c>
      <c r="C3320" s="47">
        <v>11000</v>
      </c>
    </row>
    <row r="3321" spans="1:3" s="4" customFormat="1" x14ac:dyDescent="0.2">
      <c r="A3321" s="30">
        <v>412600</v>
      </c>
      <c r="B3321" s="31" t="s">
        <v>201</v>
      </c>
      <c r="C3321" s="47">
        <v>22100</v>
      </c>
    </row>
    <row r="3322" spans="1:3" s="4" customFormat="1" x14ac:dyDescent="0.2">
      <c r="A3322" s="30">
        <v>412700</v>
      </c>
      <c r="B3322" s="31" t="s">
        <v>188</v>
      </c>
      <c r="C3322" s="47">
        <v>210000</v>
      </c>
    </row>
    <row r="3323" spans="1:3" s="4" customFormat="1" x14ac:dyDescent="0.2">
      <c r="A3323" s="30">
        <v>412900</v>
      </c>
      <c r="B3323" s="39" t="s">
        <v>508</v>
      </c>
      <c r="C3323" s="47">
        <v>0</v>
      </c>
    </row>
    <row r="3324" spans="1:3" s="4" customFormat="1" x14ac:dyDescent="0.2">
      <c r="A3324" s="30">
        <v>412900</v>
      </c>
      <c r="B3324" s="39" t="s">
        <v>277</v>
      </c>
      <c r="C3324" s="47">
        <v>200</v>
      </c>
    </row>
    <row r="3325" spans="1:3" s="4" customFormat="1" x14ac:dyDescent="0.2">
      <c r="A3325" s="30">
        <v>412900</v>
      </c>
      <c r="B3325" s="39" t="s">
        <v>295</v>
      </c>
      <c r="C3325" s="47">
        <v>4000</v>
      </c>
    </row>
    <row r="3326" spans="1:3" s="4" customFormat="1" x14ac:dyDescent="0.2">
      <c r="A3326" s="30">
        <v>412900</v>
      </c>
      <c r="B3326" s="39" t="s">
        <v>296</v>
      </c>
      <c r="C3326" s="47">
        <v>4500</v>
      </c>
    </row>
    <row r="3327" spans="1:3" s="4" customFormat="1" x14ac:dyDescent="0.2">
      <c r="A3327" s="30">
        <v>412900</v>
      </c>
      <c r="B3327" s="39" t="s">
        <v>297</v>
      </c>
      <c r="C3327" s="47">
        <v>3500</v>
      </c>
    </row>
    <row r="3328" spans="1:3" s="4" customFormat="1" x14ac:dyDescent="0.2">
      <c r="A3328" s="30">
        <v>412900</v>
      </c>
      <c r="B3328" s="39" t="s">
        <v>396</v>
      </c>
      <c r="C3328" s="47">
        <v>0</v>
      </c>
    </row>
    <row r="3329" spans="1:3" s="4" customFormat="1" x14ac:dyDescent="0.2">
      <c r="A3329" s="30">
        <v>412900</v>
      </c>
      <c r="B3329" s="31" t="s">
        <v>397</v>
      </c>
      <c r="C3329" s="47">
        <v>0</v>
      </c>
    </row>
    <row r="3330" spans="1:3" s="4" customFormat="1" x14ac:dyDescent="0.2">
      <c r="A3330" s="30">
        <v>412900</v>
      </c>
      <c r="B3330" s="31" t="s">
        <v>398</v>
      </c>
      <c r="C3330" s="47">
        <v>0</v>
      </c>
    </row>
    <row r="3331" spans="1:3" s="4" customFormat="1" x14ac:dyDescent="0.2">
      <c r="A3331" s="30">
        <v>412900</v>
      </c>
      <c r="B3331" s="31" t="s">
        <v>279</v>
      </c>
      <c r="C3331" s="47">
        <v>500</v>
      </c>
    </row>
    <row r="3332" spans="1:3" s="50" customFormat="1" ht="19.5" x14ac:dyDescent="0.2">
      <c r="A3332" s="40">
        <v>415000</v>
      </c>
      <c r="B3332" s="38" t="s">
        <v>48</v>
      </c>
      <c r="C3332" s="48">
        <f>SUM(C3333:C3340)</f>
        <v>4335000</v>
      </c>
    </row>
    <row r="3333" spans="1:3" s="4" customFormat="1" x14ac:dyDescent="0.2">
      <c r="A3333" s="30">
        <v>415200</v>
      </c>
      <c r="B3333" s="31" t="s">
        <v>399</v>
      </c>
      <c r="C3333" s="47">
        <v>50000</v>
      </c>
    </row>
    <row r="3334" spans="1:3" s="4" customFormat="1" x14ac:dyDescent="0.2">
      <c r="A3334" s="30">
        <v>415200</v>
      </c>
      <c r="B3334" s="31" t="s">
        <v>248</v>
      </c>
      <c r="C3334" s="47">
        <v>80000</v>
      </c>
    </row>
    <row r="3335" spans="1:3" s="4" customFormat="1" x14ac:dyDescent="0.2">
      <c r="A3335" s="30">
        <v>415200</v>
      </c>
      <c r="B3335" s="31" t="s">
        <v>641</v>
      </c>
      <c r="C3335" s="47">
        <v>200000</v>
      </c>
    </row>
    <row r="3336" spans="1:3" s="4" customFormat="1" x14ac:dyDescent="0.2">
      <c r="A3336" s="30">
        <v>415200</v>
      </c>
      <c r="B3336" s="31" t="s">
        <v>400</v>
      </c>
      <c r="C3336" s="47">
        <v>40000</v>
      </c>
    </row>
    <row r="3337" spans="1:3" s="4" customFormat="1" x14ac:dyDescent="0.2">
      <c r="A3337" s="30">
        <v>415200</v>
      </c>
      <c r="B3337" s="31" t="s">
        <v>642</v>
      </c>
      <c r="C3337" s="47">
        <v>80000</v>
      </c>
    </row>
    <row r="3338" spans="1:3" s="4" customFormat="1" x14ac:dyDescent="0.2">
      <c r="A3338" s="30">
        <v>415200</v>
      </c>
      <c r="B3338" s="31" t="s">
        <v>643</v>
      </c>
      <c r="C3338" s="47">
        <v>200000</v>
      </c>
    </row>
    <row r="3339" spans="1:3" s="4" customFormat="1" x14ac:dyDescent="0.2">
      <c r="A3339" s="30">
        <v>415200</v>
      </c>
      <c r="B3339" s="31" t="s">
        <v>250</v>
      </c>
      <c r="C3339" s="47">
        <v>3670000</v>
      </c>
    </row>
    <row r="3340" spans="1:3" s="4" customFormat="1" x14ac:dyDescent="0.2">
      <c r="A3340" s="30">
        <v>415200</v>
      </c>
      <c r="B3340" s="31" t="s">
        <v>251</v>
      </c>
      <c r="C3340" s="47">
        <v>15000</v>
      </c>
    </row>
    <row r="3341" spans="1:3" s="4" customFormat="1" ht="37.5" customHeight="1" x14ac:dyDescent="0.2">
      <c r="A3341" s="40">
        <v>480000</v>
      </c>
      <c r="B3341" s="38" t="s">
        <v>136</v>
      </c>
      <c r="C3341" s="48">
        <f t="shared" ref="C3341" si="303">C3342</f>
        <v>3350000</v>
      </c>
    </row>
    <row r="3342" spans="1:3" s="4" customFormat="1" ht="19.5" x14ac:dyDescent="0.2">
      <c r="A3342" s="40">
        <v>487000</v>
      </c>
      <c r="B3342" s="38" t="s">
        <v>185</v>
      </c>
      <c r="C3342" s="48">
        <f>SUM(C3343:C3345)</f>
        <v>3350000</v>
      </c>
    </row>
    <row r="3343" spans="1:3" s="4" customFormat="1" x14ac:dyDescent="0.2">
      <c r="A3343" s="30">
        <v>487100</v>
      </c>
      <c r="B3343" s="31" t="s">
        <v>480</v>
      </c>
      <c r="C3343" s="47">
        <v>50000</v>
      </c>
    </row>
    <row r="3344" spans="1:3" s="4" customFormat="1" x14ac:dyDescent="0.2">
      <c r="A3344" s="30">
        <v>487300</v>
      </c>
      <c r="B3344" s="31" t="s">
        <v>644</v>
      </c>
      <c r="C3344" s="47">
        <v>3300000</v>
      </c>
    </row>
    <row r="3345" spans="1:3" s="4" customFormat="1" x14ac:dyDescent="0.2">
      <c r="A3345" s="30">
        <v>487300</v>
      </c>
      <c r="B3345" s="31" t="s">
        <v>401</v>
      </c>
      <c r="C3345" s="47">
        <v>0</v>
      </c>
    </row>
    <row r="3346" spans="1:3" s="4" customFormat="1" ht="18.75" customHeight="1" x14ac:dyDescent="0.2">
      <c r="A3346" s="40">
        <v>510000</v>
      </c>
      <c r="B3346" s="38" t="s">
        <v>140</v>
      </c>
      <c r="C3346" s="48">
        <f>C3347+C3350</f>
        <v>107000</v>
      </c>
    </row>
    <row r="3347" spans="1:3" s="4" customFormat="1" ht="19.5" x14ac:dyDescent="0.2">
      <c r="A3347" s="40">
        <v>511000</v>
      </c>
      <c r="B3347" s="38" t="s">
        <v>141</v>
      </c>
      <c r="C3347" s="48">
        <f>SUM(C3348:C3349)</f>
        <v>102000</v>
      </c>
    </row>
    <row r="3348" spans="1:3" s="4" customFormat="1" x14ac:dyDescent="0.2">
      <c r="A3348" s="30">
        <v>511300</v>
      </c>
      <c r="B3348" s="31" t="s">
        <v>144</v>
      </c>
      <c r="C3348" s="47">
        <v>2000</v>
      </c>
    </row>
    <row r="3349" spans="1:3" s="4" customFormat="1" x14ac:dyDescent="0.2">
      <c r="A3349" s="30">
        <v>511700</v>
      </c>
      <c r="B3349" s="31" t="s">
        <v>147</v>
      </c>
      <c r="C3349" s="47">
        <v>100000</v>
      </c>
    </row>
    <row r="3350" spans="1:3" s="50" customFormat="1" ht="19.5" x14ac:dyDescent="0.2">
      <c r="A3350" s="40">
        <v>516000</v>
      </c>
      <c r="B3350" s="38" t="s">
        <v>151</v>
      </c>
      <c r="C3350" s="48">
        <f t="shared" ref="C3350" si="304">C3351</f>
        <v>5000</v>
      </c>
    </row>
    <row r="3351" spans="1:3" s="4" customFormat="1" x14ac:dyDescent="0.2">
      <c r="A3351" s="30">
        <v>516100</v>
      </c>
      <c r="B3351" s="31" t="s">
        <v>151</v>
      </c>
      <c r="C3351" s="47">
        <v>5000</v>
      </c>
    </row>
    <row r="3352" spans="1:3" s="50" customFormat="1" ht="19.5" x14ac:dyDescent="0.2">
      <c r="A3352" s="40">
        <v>630000</v>
      </c>
      <c r="B3352" s="38" t="s">
        <v>176</v>
      </c>
      <c r="C3352" s="48">
        <f>C3353</f>
        <v>11200</v>
      </c>
    </row>
    <row r="3353" spans="1:3" s="50" customFormat="1" ht="19.5" x14ac:dyDescent="0.2">
      <c r="A3353" s="40">
        <v>638000</v>
      </c>
      <c r="B3353" s="38" t="s">
        <v>120</v>
      </c>
      <c r="C3353" s="48">
        <f t="shared" ref="C3353" si="305">C3354</f>
        <v>11200</v>
      </c>
    </row>
    <row r="3354" spans="1:3" s="4" customFormat="1" x14ac:dyDescent="0.2">
      <c r="A3354" s="30">
        <v>638100</v>
      </c>
      <c r="B3354" s="31" t="s">
        <v>181</v>
      </c>
      <c r="C3354" s="47">
        <v>11200</v>
      </c>
    </row>
    <row r="3355" spans="1:3" s="4" customFormat="1" x14ac:dyDescent="0.2">
      <c r="A3355" s="53"/>
      <c r="B3355" s="43" t="s">
        <v>214</v>
      </c>
      <c r="C3355" s="52">
        <f>C3310+C3341+C3346+C3352</f>
        <v>10088500</v>
      </c>
    </row>
    <row r="3356" spans="1:3" s="4" customFormat="1" x14ac:dyDescent="0.2">
      <c r="A3356" s="30"/>
      <c r="B3356" s="31"/>
      <c r="C3356" s="47"/>
    </row>
    <row r="3357" spans="1:3" s="4" customFormat="1" x14ac:dyDescent="0.2">
      <c r="A3357" s="28"/>
      <c r="B3357" s="16"/>
      <c r="C3357" s="47"/>
    </row>
    <row r="3358" spans="1:3" s="4" customFormat="1" ht="19.5" x14ac:dyDescent="0.2">
      <c r="A3358" s="30" t="s">
        <v>645</v>
      </c>
      <c r="B3358" s="38"/>
      <c r="C3358" s="47"/>
    </row>
    <row r="3359" spans="1:3" s="4" customFormat="1" ht="19.5" x14ac:dyDescent="0.2">
      <c r="A3359" s="30" t="s">
        <v>229</v>
      </c>
      <c r="B3359" s="38"/>
      <c r="C3359" s="47"/>
    </row>
    <row r="3360" spans="1:3" s="4" customFormat="1" ht="19.5" x14ac:dyDescent="0.2">
      <c r="A3360" s="30" t="s">
        <v>346</v>
      </c>
      <c r="B3360" s="38"/>
      <c r="C3360" s="47"/>
    </row>
    <row r="3361" spans="1:3" s="4" customFormat="1" ht="19.5" x14ac:dyDescent="0.2">
      <c r="A3361" s="30" t="s">
        <v>507</v>
      </c>
      <c r="B3361" s="38"/>
      <c r="C3361" s="47"/>
    </row>
    <row r="3362" spans="1:3" s="4" customFormat="1" x14ac:dyDescent="0.2">
      <c r="A3362" s="30"/>
      <c r="B3362" s="32"/>
      <c r="C3362" s="17"/>
    </row>
    <row r="3363" spans="1:3" s="4" customFormat="1" ht="18.75" customHeight="1" x14ac:dyDescent="0.2">
      <c r="A3363" s="40">
        <v>410000</v>
      </c>
      <c r="B3363" s="34" t="s">
        <v>83</v>
      </c>
      <c r="C3363" s="48">
        <f>C3364+C3369+C3380+C3385</f>
        <v>6518900</v>
      </c>
    </row>
    <row r="3364" spans="1:3" s="4" customFormat="1" ht="19.5" x14ac:dyDescent="0.2">
      <c r="A3364" s="40">
        <v>411000</v>
      </c>
      <c r="B3364" s="34" t="s">
        <v>186</v>
      </c>
      <c r="C3364" s="48">
        <f>SUM(C3365:C3368)</f>
        <v>1933800</v>
      </c>
    </row>
    <row r="3365" spans="1:3" s="4" customFormat="1" x14ac:dyDescent="0.2">
      <c r="A3365" s="30">
        <v>411100</v>
      </c>
      <c r="B3365" s="31" t="s">
        <v>84</v>
      </c>
      <c r="C3365" s="47">
        <v>1820000</v>
      </c>
    </row>
    <row r="3366" spans="1:3" s="4" customFormat="1" ht="18.75" customHeight="1" x14ac:dyDescent="0.2">
      <c r="A3366" s="30">
        <v>411200</v>
      </c>
      <c r="B3366" s="31" t="s">
        <v>199</v>
      </c>
      <c r="C3366" s="47">
        <v>58000</v>
      </c>
    </row>
    <row r="3367" spans="1:3" s="4" customFormat="1" ht="37.5" x14ac:dyDescent="0.2">
      <c r="A3367" s="30">
        <v>411300</v>
      </c>
      <c r="B3367" s="31" t="s">
        <v>85</v>
      </c>
      <c r="C3367" s="47">
        <v>40000</v>
      </c>
    </row>
    <row r="3368" spans="1:3" s="4" customFormat="1" x14ac:dyDescent="0.2">
      <c r="A3368" s="30">
        <v>411400</v>
      </c>
      <c r="B3368" s="31" t="s">
        <v>86</v>
      </c>
      <c r="C3368" s="47">
        <v>15800</v>
      </c>
    </row>
    <row r="3369" spans="1:3" s="4" customFormat="1" ht="18.75" customHeight="1" x14ac:dyDescent="0.2">
      <c r="A3369" s="40">
        <v>412000</v>
      </c>
      <c r="B3369" s="38" t="s">
        <v>191</v>
      </c>
      <c r="C3369" s="48">
        <f>SUM(C3370:C3379)</f>
        <v>464100</v>
      </c>
    </row>
    <row r="3370" spans="1:3" s="4" customFormat="1" ht="18.75" customHeight="1" x14ac:dyDescent="0.2">
      <c r="A3370" s="30">
        <v>412200</v>
      </c>
      <c r="B3370" s="31" t="s">
        <v>200</v>
      </c>
      <c r="C3370" s="47">
        <v>165000</v>
      </c>
    </row>
    <row r="3371" spans="1:3" s="4" customFormat="1" x14ac:dyDescent="0.2">
      <c r="A3371" s="30">
        <v>412300</v>
      </c>
      <c r="B3371" s="31" t="s">
        <v>88</v>
      </c>
      <c r="C3371" s="47">
        <v>13100</v>
      </c>
    </row>
    <row r="3372" spans="1:3" s="4" customFormat="1" x14ac:dyDescent="0.2">
      <c r="A3372" s="30">
        <v>412500</v>
      </c>
      <c r="B3372" s="31" t="s">
        <v>90</v>
      </c>
      <c r="C3372" s="47">
        <v>8500</v>
      </c>
    </row>
    <row r="3373" spans="1:3" s="4" customFormat="1" x14ac:dyDescent="0.2">
      <c r="A3373" s="30">
        <v>412600</v>
      </c>
      <c r="B3373" s="31" t="s">
        <v>201</v>
      </c>
      <c r="C3373" s="47">
        <v>14000</v>
      </c>
    </row>
    <row r="3374" spans="1:3" s="4" customFormat="1" x14ac:dyDescent="0.2">
      <c r="A3374" s="30">
        <v>412700</v>
      </c>
      <c r="B3374" s="31" t="s">
        <v>188</v>
      </c>
      <c r="C3374" s="47">
        <v>30000</v>
      </c>
    </row>
    <row r="3375" spans="1:3" s="4" customFormat="1" x14ac:dyDescent="0.2">
      <c r="A3375" s="30">
        <v>412900</v>
      </c>
      <c r="B3375" s="39" t="s">
        <v>508</v>
      </c>
      <c r="C3375" s="47">
        <v>0</v>
      </c>
    </row>
    <row r="3376" spans="1:3" s="4" customFormat="1" x14ac:dyDescent="0.2">
      <c r="A3376" s="30">
        <v>412900</v>
      </c>
      <c r="B3376" s="39" t="s">
        <v>277</v>
      </c>
      <c r="C3376" s="47">
        <v>220000</v>
      </c>
    </row>
    <row r="3377" spans="1:3" s="4" customFormat="1" x14ac:dyDescent="0.2">
      <c r="A3377" s="30">
        <v>412900</v>
      </c>
      <c r="B3377" s="39" t="s">
        <v>295</v>
      </c>
      <c r="C3377" s="47">
        <v>4000</v>
      </c>
    </row>
    <row r="3378" spans="1:3" s="4" customFormat="1" x14ac:dyDescent="0.2">
      <c r="A3378" s="30">
        <v>412900</v>
      </c>
      <c r="B3378" s="39" t="s">
        <v>296</v>
      </c>
      <c r="C3378" s="47">
        <v>6000</v>
      </c>
    </row>
    <row r="3379" spans="1:3" s="4" customFormat="1" x14ac:dyDescent="0.2">
      <c r="A3379" s="30">
        <v>412900</v>
      </c>
      <c r="B3379" s="39" t="s">
        <v>297</v>
      </c>
      <c r="C3379" s="47">
        <v>3500</v>
      </c>
    </row>
    <row r="3380" spans="1:3" s="51" customFormat="1" ht="19.5" x14ac:dyDescent="0.2">
      <c r="A3380" s="40">
        <v>415000</v>
      </c>
      <c r="B3380" s="38" t="s">
        <v>48</v>
      </c>
      <c r="C3380" s="48">
        <f>SUM(C3381:C3384)</f>
        <v>1420000</v>
      </c>
    </row>
    <row r="3381" spans="1:3" s="4" customFormat="1" x14ac:dyDescent="0.2">
      <c r="A3381" s="49">
        <v>415200</v>
      </c>
      <c r="B3381" s="31" t="s">
        <v>481</v>
      </c>
      <c r="C3381" s="47">
        <v>1000000</v>
      </c>
    </row>
    <row r="3382" spans="1:3" s="4" customFormat="1" x14ac:dyDescent="0.2">
      <c r="A3382" s="49">
        <v>415200</v>
      </c>
      <c r="B3382" s="31" t="s">
        <v>402</v>
      </c>
      <c r="C3382" s="47">
        <v>80000</v>
      </c>
    </row>
    <row r="3383" spans="1:3" s="4" customFormat="1" x14ac:dyDescent="0.2">
      <c r="A3383" s="49">
        <v>415200</v>
      </c>
      <c r="B3383" s="31" t="s">
        <v>286</v>
      </c>
      <c r="C3383" s="47">
        <v>150000</v>
      </c>
    </row>
    <row r="3384" spans="1:3" s="4" customFormat="1" x14ac:dyDescent="0.2">
      <c r="A3384" s="49">
        <v>415200</v>
      </c>
      <c r="B3384" s="31" t="s">
        <v>403</v>
      </c>
      <c r="C3384" s="47">
        <v>190000</v>
      </c>
    </row>
    <row r="3385" spans="1:3" s="50" customFormat="1" ht="19.5" x14ac:dyDescent="0.2">
      <c r="A3385" s="40">
        <v>416000</v>
      </c>
      <c r="B3385" s="38" t="s">
        <v>193</v>
      </c>
      <c r="C3385" s="48">
        <f>SUM(C3386:C3391)</f>
        <v>2701000</v>
      </c>
    </row>
    <row r="3386" spans="1:3" s="4" customFormat="1" ht="18.75" customHeight="1" x14ac:dyDescent="0.2">
      <c r="A3386" s="49">
        <v>416100</v>
      </c>
      <c r="B3386" s="31" t="s">
        <v>252</v>
      </c>
      <c r="C3386" s="47">
        <v>160000</v>
      </c>
    </row>
    <row r="3387" spans="1:3" s="4" customFormat="1" x14ac:dyDescent="0.2">
      <c r="A3387" s="49">
        <v>416100</v>
      </c>
      <c r="B3387" s="31" t="s">
        <v>287</v>
      </c>
      <c r="C3387" s="47">
        <v>65000</v>
      </c>
    </row>
    <row r="3388" spans="1:3" s="4" customFormat="1" x14ac:dyDescent="0.2">
      <c r="A3388" s="30">
        <v>416100</v>
      </c>
      <c r="B3388" s="31" t="s">
        <v>230</v>
      </c>
      <c r="C3388" s="47">
        <v>2000000</v>
      </c>
    </row>
    <row r="3389" spans="1:3" s="4" customFormat="1" x14ac:dyDescent="0.2">
      <c r="A3389" s="30">
        <v>416100</v>
      </c>
      <c r="B3389" s="31" t="s">
        <v>231</v>
      </c>
      <c r="C3389" s="47">
        <v>191000</v>
      </c>
    </row>
    <row r="3390" spans="1:3" s="4" customFormat="1" x14ac:dyDescent="0.2">
      <c r="A3390" s="30">
        <v>416100</v>
      </c>
      <c r="B3390" s="31" t="s">
        <v>253</v>
      </c>
      <c r="C3390" s="47">
        <v>155000</v>
      </c>
    </row>
    <row r="3391" spans="1:3" s="4" customFormat="1" x14ac:dyDescent="0.2">
      <c r="A3391" s="30">
        <v>416100</v>
      </c>
      <c r="B3391" s="31" t="s">
        <v>404</v>
      </c>
      <c r="C3391" s="47">
        <v>130000</v>
      </c>
    </row>
    <row r="3392" spans="1:3" s="51" customFormat="1" ht="19.5" x14ac:dyDescent="0.2">
      <c r="A3392" s="40">
        <v>480000</v>
      </c>
      <c r="B3392" s="38" t="s">
        <v>136</v>
      </c>
      <c r="C3392" s="48">
        <f t="shared" ref="C3392" si="306">C3393</f>
        <v>7860000</v>
      </c>
    </row>
    <row r="3393" spans="1:3" s="51" customFormat="1" ht="19.5" x14ac:dyDescent="0.2">
      <c r="A3393" s="40">
        <v>488000</v>
      </c>
      <c r="B3393" s="38" t="s">
        <v>99</v>
      </c>
      <c r="C3393" s="48">
        <f>SUM(C3394:C3399)</f>
        <v>7860000</v>
      </c>
    </row>
    <row r="3394" spans="1:3" s="4" customFormat="1" x14ac:dyDescent="0.2">
      <c r="A3394" s="30">
        <v>488100</v>
      </c>
      <c r="B3394" s="31" t="s">
        <v>646</v>
      </c>
      <c r="C3394" s="47">
        <v>480000</v>
      </c>
    </row>
    <row r="3395" spans="1:3" s="4" customFormat="1" ht="18.75" customHeight="1" x14ac:dyDescent="0.2">
      <c r="A3395" s="30">
        <v>488100</v>
      </c>
      <c r="B3395" s="31" t="s">
        <v>647</v>
      </c>
      <c r="C3395" s="47">
        <v>2000000</v>
      </c>
    </row>
    <row r="3396" spans="1:3" s="4" customFormat="1" x14ac:dyDescent="0.2">
      <c r="A3396" s="30">
        <v>488100</v>
      </c>
      <c r="B3396" s="31" t="s">
        <v>648</v>
      </c>
      <c r="C3396" s="47">
        <v>600000</v>
      </c>
    </row>
    <row r="3397" spans="1:3" s="4" customFormat="1" x14ac:dyDescent="0.2">
      <c r="A3397" s="30">
        <v>488100</v>
      </c>
      <c r="B3397" s="31" t="s">
        <v>405</v>
      </c>
      <c r="C3397" s="47">
        <v>300000</v>
      </c>
    </row>
    <row r="3398" spans="1:3" s="4" customFormat="1" x14ac:dyDescent="0.2">
      <c r="A3398" s="30">
        <v>488100</v>
      </c>
      <c r="B3398" s="31" t="s">
        <v>649</v>
      </c>
      <c r="C3398" s="47">
        <v>4230000</v>
      </c>
    </row>
    <row r="3399" spans="1:3" s="4" customFormat="1" x14ac:dyDescent="0.2">
      <c r="A3399" s="30">
        <v>488100</v>
      </c>
      <c r="B3399" s="31" t="s">
        <v>482</v>
      </c>
      <c r="C3399" s="47">
        <v>250000</v>
      </c>
    </row>
    <row r="3400" spans="1:3" s="4" customFormat="1" ht="18.75" customHeight="1" x14ac:dyDescent="0.2">
      <c r="A3400" s="40">
        <v>510000</v>
      </c>
      <c r="B3400" s="38" t="s">
        <v>140</v>
      </c>
      <c r="C3400" s="48">
        <f>C3401+C3406+C3404</f>
        <v>249000</v>
      </c>
    </row>
    <row r="3401" spans="1:3" s="4" customFormat="1" ht="18.75" customHeight="1" x14ac:dyDescent="0.2">
      <c r="A3401" s="40">
        <v>511000</v>
      </c>
      <c r="B3401" s="38" t="s">
        <v>141</v>
      </c>
      <c r="C3401" s="48">
        <f>SUM(C3402:C3403)</f>
        <v>220000</v>
      </c>
    </row>
    <row r="3402" spans="1:3" s="4" customFormat="1" x14ac:dyDescent="0.2">
      <c r="A3402" s="30">
        <v>511300</v>
      </c>
      <c r="B3402" s="31" t="s">
        <v>144</v>
      </c>
      <c r="C3402" s="47">
        <v>20000</v>
      </c>
    </row>
    <row r="3403" spans="1:3" s="4" customFormat="1" x14ac:dyDescent="0.2">
      <c r="A3403" s="30">
        <v>511700</v>
      </c>
      <c r="B3403" s="31" t="s">
        <v>147</v>
      </c>
      <c r="C3403" s="47">
        <v>200000</v>
      </c>
    </row>
    <row r="3404" spans="1:3" s="50" customFormat="1" ht="19.5" x14ac:dyDescent="0.2">
      <c r="A3404" s="40">
        <v>513000</v>
      </c>
      <c r="B3404" s="38" t="s">
        <v>149</v>
      </c>
      <c r="C3404" s="48">
        <f t="shared" ref="C3404" si="307">C3405</f>
        <v>19000</v>
      </c>
    </row>
    <row r="3405" spans="1:3" s="4" customFormat="1" x14ac:dyDescent="0.2">
      <c r="A3405" s="30">
        <v>513700</v>
      </c>
      <c r="B3405" s="31" t="s">
        <v>307</v>
      </c>
      <c r="C3405" s="47">
        <v>19000</v>
      </c>
    </row>
    <row r="3406" spans="1:3" s="50" customFormat="1" ht="19.5" x14ac:dyDescent="0.2">
      <c r="A3406" s="40">
        <v>516000</v>
      </c>
      <c r="B3406" s="38" t="s">
        <v>151</v>
      </c>
      <c r="C3406" s="63">
        <f t="shared" ref="C3406" si="308">C3407</f>
        <v>10000</v>
      </c>
    </row>
    <row r="3407" spans="1:3" s="4" customFormat="1" x14ac:dyDescent="0.2">
      <c r="A3407" s="30">
        <v>516100</v>
      </c>
      <c r="B3407" s="31" t="s">
        <v>151</v>
      </c>
      <c r="C3407" s="47">
        <v>10000</v>
      </c>
    </row>
    <row r="3408" spans="1:3" s="50" customFormat="1" ht="19.5" x14ac:dyDescent="0.2">
      <c r="A3408" s="40">
        <v>630000</v>
      </c>
      <c r="B3408" s="38" t="s">
        <v>176</v>
      </c>
      <c r="C3408" s="48">
        <f>C3409</f>
        <v>25000</v>
      </c>
    </row>
    <row r="3409" spans="1:3" s="50" customFormat="1" ht="19.5" x14ac:dyDescent="0.2">
      <c r="A3409" s="40">
        <v>638000</v>
      </c>
      <c r="B3409" s="38" t="s">
        <v>120</v>
      </c>
      <c r="C3409" s="48">
        <f t="shared" ref="C3409" si="309">C3410</f>
        <v>25000</v>
      </c>
    </row>
    <row r="3410" spans="1:3" s="4" customFormat="1" x14ac:dyDescent="0.2">
      <c r="A3410" s="30">
        <v>638100</v>
      </c>
      <c r="B3410" s="31" t="s">
        <v>181</v>
      </c>
      <c r="C3410" s="47">
        <v>25000</v>
      </c>
    </row>
    <row r="3411" spans="1:3" s="50" customFormat="1" ht="39" x14ac:dyDescent="0.2">
      <c r="A3411" s="68"/>
      <c r="B3411" s="38" t="s">
        <v>650</v>
      </c>
      <c r="C3411" s="48">
        <f>C3363+C3392+C3400+C3408</f>
        <v>14652900</v>
      </c>
    </row>
    <row r="3412" spans="1:3" s="4" customFormat="1" ht="19.5" x14ac:dyDescent="0.2">
      <c r="A3412" s="68"/>
      <c r="B3412" s="38"/>
      <c r="C3412" s="47"/>
    </row>
    <row r="3413" spans="1:3" s="4" customFormat="1" ht="19.5" x14ac:dyDescent="0.2">
      <c r="A3413" s="30" t="s">
        <v>651</v>
      </c>
      <c r="B3413" s="38"/>
      <c r="C3413" s="47"/>
    </row>
    <row r="3414" spans="1:3" s="4" customFormat="1" ht="19.5" x14ac:dyDescent="0.2">
      <c r="A3414" s="30" t="s">
        <v>229</v>
      </c>
      <c r="B3414" s="38"/>
      <c r="C3414" s="47"/>
    </row>
    <row r="3415" spans="1:3" s="4" customFormat="1" ht="19.5" x14ac:dyDescent="0.2">
      <c r="A3415" s="30" t="s">
        <v>346</v>
      </c>
      <c r="B3415" s="38"/>
      <c r="C3415" s="47"/>
    </row>
    <row r="3416" spans="1:3" s="4" customFormat="1" ht="19.5" x14ac:dyDescent="0.2">
      <c r="A3416" s="30" t="s">
        <v>585</v>
      </c>
      <c r="B3416" s="38"/>
      <c r="C3416" s="47"/>
    </row>
    <row r="3417" spans="1:3" s="4" customFormat="1" ht="19.5" x14ac:dyDescent="0.2">
      <c r="A3417" s="30"/>
      <c r="B3417" s="38"/>
      <c r="C3417" s="47"/>
    </row>
    <row r="3418" spans="1:3" s="50" customFormat="1" ht="19.5" x14ac:dyDescent="0.2">
      <c r="A3418" s="40">
        <v>410000</v>
      </c>
      <c r="B3418" s="34" t="s">
        <v>83</v>
      </c>
      <c r="C3418" s="48">
        <f>C3419+C3422</f>
        <v>770000</v>
      </c>
    </row>
    <row r="3419" spans="1:3" s="50" customFormat="1" ht="19.5" x14ac:dyDescent="0.2">
      <c r="A3419" s="40">
        <v>412000</v>
      </c>
      <c r="B3419" s="38" t="s">
        <v>191</v>
      </c>
      <c r="C3419" s="48">
        <f>SUM(C3420:C3421)</f>
        <v>20000</v>
      </c>
    </row>
    <row r="3420" spans="1:3" s="4" customFormat="1" x14ac:dyDescent="0.2">
      <c r="A3420" s="30">
        <v>412700</v>
      </c>
      <c r="B3420" s="31" t="s">
        <v>188</v>
      </c>
      <c r="C3420" s="47">
        <v>6000</v>
      </c>
    </row>
    <row r="3421" spans="1:3" s="4" customFormat="1" x14ac:dyDescent="0.2">
      <c r="A3421" s="30">
        <v>412900</v>
      </c>
      <c r="B3421" s="31" t="s">
        <v>277</v>
      </c>
      <c r="C3421" s="47">
        <v>14000</v>
      </c>
    </row>
    <row r="3422" spans="1:3" s="50" customFormat="1" ht="19.5" x14ac:dyDescent="0.2">
      <c r="A3422" s="40">
        <v>416000</v>
      </c>
      <c r="B3422" s="38" t="s">
        <v>193</v>
      </c>
      <c r="C3422" s="48">
        <f t="shared" ref="C3422" si="310">C3423</f>
        <v>750000</v>
      </c>
    </row>
    <row r="3423" spans="1:3" s="4" customFormat="1" x14ac:dyDescent="0.2">
      <c r="A3423" s="30">
        <v>416100</v>
      </c>
      <c r="B3423" s="31" t="s">
        <v>406</v>
      </c>
      <c r="C3423" s="47">
        <v>750000</v>
      </c>
    </row>
    <row r="3424" spans="1:3" s="50" customFormat="1" ht="19.5" x14ac:dyDescent="0.2">
      <c r="A3424" s="40"/>
      <c r="B3424" s="38" t="s">
        <v>254</v>
      </c>
      <c r="C3424" s="48">
        <f>C3418</f>
        <v>770000</v>
      </c>
    </row>
    <row r="3425" spans="1:3" s="4" customFormat="1" x14ac:dyDescent="0.2">
      <c r="A3425" s="53"/>
      <c r="B3425" s="43" t="s">
        <v>214</v>
      </c>
      <c r="C3425" s="52">
        <f>C3411+C3424</f>
        <v>15422900</v>
      </c>
    </row>
    <row r="3426" spans="1:3" s="4" customFormat="1" x14ac:dyDescent="0.2">
      <c r="A3426" s="15"/>
      <c r="B3426" s="16"/>
      <c r="C3426" s="17"/>
    </row>
    <row r="3427" spans="1:3" s="4" customFormat="1" x14ac:dyDescent="0.2">
      <c r="A3427" s="15"/>
      <c r="B3427" s="16"/>
      <c r="C3427" s="17"/>
    </row>
    <row r="3428" spans="1:3" s="4" customFormat="1" ht="19.5" x14ac:dyDescent="0.2">
      <c r="A3428" s="30" t="s">
        <v>652</v>
      </c>
      <c r="B3428" s="38"/>
      <c r="C3428" s="17"/>
    </row>
    <row r="3429" spans="1:3" s="4" customFormat="1" ht="19.5" x14ac:dyDescent="0.2">
      <c r="A3429" s="30" t="s">
        <v>229</v>
      </c>
      <c r="B3429" s="38"/>
      <c r="C3429" s="17"/>
    </row>
    <row r="3430" spans="1:3" s="4" customFormat="1" ht="19.5" x14ac:dyDescent="0.2">
      <c r="A3430" s="30" t="s">
        <v>354</v>
      </c>
      <c r="B3430" s="38"/>
      <c r="C3430" s="17"/>
    </row>
    <row r="3431" spans="1:3" s="4" customFormat="1" ht="19.5" x14ac:dyDescent="0.2">
      <c r="A3431" s="30" t="s">
        <v>653</v>
      </c>
      <c r="B3431" s="38"/>
      <c r="C3431" s="17"/>
    </row>
    <row r="3432" spans="1:3" s="4" customFormat="1" ht="18.75" customHeight="1" x14ac:dyDescent="0.2">
      <c r="A3432" s="30"/>
      <c r="B3432" s="32"/>
      <c r="C3432" s="17"/>
    </row>
    <row r="3433" spans="1:3" s="50" customFormat="1" ht="19.5" x14ac:dyDescent="0.2">
      <c r="A3433" s="40">
        <v>410000</v>
      </c>
      <c r="B3433" s="34" t="s">
        <v>83</v>
      </c>
      <c r="C3433" s="48">
        <f>C3434+C3439</f>
        <v>44516600</v>
      </c>
    </row>
    <row r="3434" spans="1:3" s="50" customFormat="1" ht="19.5" x14ac:dyDescent="0.2">
      <c r="A3434" s="40">
        <v>411000</v>
      </c>
      <c r="B3434" s="34" t="s">
        <v>186</v>
      </c>
      <c r="C3434" s="48">
        <f>SUM(C3435:C3438)</f>
        <v>41770600</v>
      </c>
    </row>
    <row r="3435" spans="1:3" s="4" customFormat="1" x14ac:dyDescent="0.2">
      <c r="A3435" s="30">
        <v>411100</v>
      </c>
      <c r="B3435" s="31" t="s">
        <v>84</v>
      </c>
      <c r="C3435" s="47">
        <v>40450000</v>
      </c>
    </row>
    <row r="3436" spans="1:3" s="4" customFormat="1" x14ac:dyDescent="0.2">
      <c r="A3436" s="30">
        <v>411200</v>
      </c>
      <c r="B3436" s="31" t="s">
        <v>199</v>
      </c>
      <c r="C3436" s="47">
        <v>620000</v>
      </c>
    </row>
    <row r="3437" spans="1:3" s="4" customFormat="1" ht="37.5" x14ac:dyDescent="0.2">
      <c r="A3437" s="30">
        <v>411300</v>
      </c>
      <c r="B3437" s="31" t="s">
        <v>85</v>
      </c>
      <c r="C3437" s="47">
        <v>480000</v>
      </c>
    </row>
    <row r="3438" spans="1:3" s="4" customFormat="1" x14ac:dyDescent="0.2">
      <c r="A3438" s="30">
        <v>411400</v>
      </c>
      <c r="B3438" s="31" t="s">
        <v>86</v>
      </c>
      <c r="C3438" s="47">
        <v>220600</v>
      </c>
    </row>
    <row r="3439" spans="1:3" s="50" customFormat="1" ht="19.5" x14ac:dyDescent="0.2">
      <c r="A3439" s="40">
        <v>412000</v>
      </c>
      <c r="B3439" s="38" t="s">
        <v>191</v>
      </c>
      <c r="C3439" s="48">
        <f>SUM(C3440:C3447)</f>
        <v>2746000</v>
      </c>
    </row>
    <row r="3440" spans="1:3" s="4" customFormat="1" ht="37.5" customHeight="1" x14ac:dyDescent="0.2">
      <c r="A3440" s="30">
        <v>412200</v>
      </c>
      <c r="B3440" s="31" t="s">
        <v>200</v>
      </c>
      <c r="C3440" s="47">
        <v>800000</v>
      </c>
    </row>
    <row r="3441" spans="1:3" s="4" customFormat="1" x14ac:dyDescent="0.2">
      <c r="A3441" s="30">
        <v>412300</v>
      </c>
      <c r="B3441" s="31" t="s">
        <v>88</v>
      </c>
      <c r="C3441" s="47">
        <v>18000</v>
      </c>
    </row>
    <row r="3442" spans="1:3" s="4" customFormat="1" x14ac:dyDescent="0.2">
      <c r="A3442" s="30">
        <v>412400</v>
      </c>
      <c r="B3442" s="31" t="s">
        <v>89</v>
      </c>
      <c r="C3442" s="47">
        <v>15000</v>
      </c>
    </row>
    <row r="3443" spans="1:3" s="4" customFormat="1" x14ac:dyDescent="0.2">
      <c r="A3443" s="30">
        <v>412500</v>
      </c>
      <c r="B3443" s="31" t="s">
        <v>90</v>
      </c>
      <c r="C3443" s="47">
        <v>21500</v>
      </c>
    </row>
    <row r="3444" spans="1:3" s="4" customFormat="1" x14ac:dyDescent="0.2">
      <c r="A3444" s="30">
        <v>412600</v>
      </c>
      <c r="B3444" s="31" t="s">
        <v>201</v>
      </c>
      <c r="C3444" s="47">
        <v>8500</v>
      </c>
    </row>
    <row r="3445" spans="1:3" s="4" customFormat="1" x14ac:dyDescent="0.2">
      <c r="A3445" s="30">
        <v>412700</v>
      </c>
      <c r="B3445" s="31" t="s">
        <v>188</v>
      </c>
      <c r="C3445" s="47">
        <v>40000</v>
      </c>
    </row>
    <row r="3446" spans="1:3" s="4" customFormat="1" x14ac:dyDescent="0.2">
      <c r="A3446" s="30">
        <v>412900</v>
      </c>
      <c r="B3446" s="39" t="s">
        <v>277</v>
      </c>
      <c r="C3446" s="47">
        <v>1770000</v>
      </c>
    </row>
    <row r="3447" spans="1:3" s="4" customFormat="1" x14ac:dyDescent="0.2">
      <c r="A3447" s="30">
        <v>412900</v>
      </c>
      <c r="B3447" s="31" t="s">
        <v>297</v>
      </c>
      <c r="C3447" s="47">
        <v>73000</v>
      </c>
    </row>
    <row r="3448" spans="1:3" s="61" customFormat="1" ht="19.5" x14ac:dyDescent="0.2">
      <c r="A3448" s="40">
        <v>630000</v>
      </c>
      <c r="B3448" s="38" t="s">
        <v>176</v>
      </c>
      <c r="C3448" s="17">
        <f t="shared" ref="C3448" si="311">C3449</f>
        <v>650000</v>
      </c>
    </row>
    <row r="3449" spans="1:3" s="61" customFormat="1" ht="19.5" x14ac:dyDescent="0.2">
      <c r="A3449" s="40">
        <v>638000</v>
      </c>
      <c r="B3449" s="38" t="s">
        <v>120</v>
      </c>
      <c r="C3449" s="17">
        <f t="shared" ref="C3449" si="312">C3450</f>
        <v>650000</v>
      </c>
    </row>
    <row r="3450" spans="1:3" s="4" customFormat="1" x14ac:dyDescent="0.2">
      <c r="A3450" s="30">
        <v>638100</v>
      </c>
      <c r="B3450" s="31" t="s">
        <v>181</v>
      </c>
      <c r="C3450" s="47">
        <v>650000</v>
      </c>
    </row>
    <row r="3451" spans="1:3" s="75" customFormat="1" x14ac:dyDescent="0.2">
      <c r="A3451" s="56"/>
      <c r="B3451" s="57" t="s">
        <v>214</v>
      </c>
      <c r="C3451" s="58">
        <f>C3433+C3448</f>
        <v>45166600</v>
      </c>
    </row>
    <row r="3452" spans="1:3" s="4" customFormat="1" x14ac:dyDescent="0.2">
      <c r="A3452" s="45"/>
      <c r="B3452" s="16"/>
      <c r="C3452" s="17"/>
    </row>
    <row r="3453" spans="1:3" s="4" customFormat="1" x14ac:dyDescent="0.2">
      <c r="A3453" s="45"/>
      <c r="B3453" s="16"/>
      <c r="C3453" s="17"/>
    </row>
    <row r="3454" spans="1:3" s="4" customFormat="1" ht="19.5" x14ac:dyDescent="0.2">
      <c r="A3454" s="30" t="s">
        <v>654</v>
      </c>
      <c r="B3454" s="38"/>
      <c r="C3454" s="17"/>
    </row>
    <row r="3455" spans="1:3" s="4" customFormat="1" ht="19.5" x14ac:dyDescent="0.2">
      <c r="A3455" s="30" t="s">
        <v>229</v>
      </c>
      <c r="B3455" s="38"/>
      <c r="C3455" s="17"/>
    </row>
    <row r="3456" spans="1:3" s="4" customFormat="1" ht="19.5" x14ac:dyDescent="0.2">
      <c r="A3456" s="30" t="s">
        <v>355</v>
      </c>
      <c r="B3456" s="38"/>
      <c r="C3456" s="17"/>
    </row>
    <row r="3457" spans="1:3" s="4" customFormat="1" ht="19.5" x14ac:dyDescent="0.2">
      <c r="A3457" s="30" t="s">
        <v>655</v>
      </c>
      <c r="B3457" s="38"/>
      <c r="C3457" s="17"/>
    </row>
    <row r="3458" spans="1:3" s="4" customFormat="1" x14ac:dyDescent="0.2">
      <c r="A3458" s="30"/>
      <c r="B3458" s="32"/>
      <c r="C3458" s="17"/>
    </row>
    <row r="3459" spans="1:3" s="50" customFormat="1" ht="18.75" customHeight="1" x14ac:dyDescent="0.2">
      <c r="A3459" s="40">
        <v>410000</v>
      </c>
      <c r="B3459" s="34" t="s">
        <v>83</v>
      </c>
      <c r="C3459" s="48">
        <f>C3460+C3465</f>
        <v>31522700</v>
      </c>
    </row>
    <row r="3460" spans="1:3" s="50" customFormat="1" ht="19.5" x14ac:dyDescent="0.2">
      <c r="A3460" s="40">
        <v>411000</v>
      </c>
      <c r="B3460" s="34" t="s">
        <v>186</v>
      </c>
      <c r="C3460" s="48">
        <f>SUM(C3461:C3464)</f>
        <v>28980000</v>
      </c>
    </row>
    <row r="3461" spans="1:3" s="4" customFormat="1" x14ac:dyDescent="0.2">
      <c r="A3461" s="30">
        <v>411100</v>
      </c>
      <c r="B3461" s="31" t="s">
        <v>84</v>
      </c>
      <c r="C3461" s="47">
        <v>27970000</v>
      </c>
    </row>
    <row r="3462" spans="1:3" s="4" customFormat="1" x14ac:dyDescent="0.2">
      <c r="A3462" s="30">
        <v>411200</v>
      </c>
      <c r="B3462" s="31" t="s">
        <v>199</v>
      </c>
      <c r="C3462" s="47">
        <v>660000</v>
      </c>
    </row>
    <row r="3463" spans="1:3" s="4" customFormat="1" ht="37.5" x14ac:dyDescent="0.2">
      <c r="A3463" s="30">
        <v>411300</v>
      </c>
      <c r="B3463" s="31" t="s">
        <v>85</v>
      </c>
      <c r="C3463" s="47">
        <v>290000</v>
      </c>
    </row>
    <row r="3464" spans="1:3" s="4" customFormat="1" x14ac:dyDescent="0.2">
      <c r="A3464" s="30">
        <v>411400</v>
      </c>
      <c r="B3464" s="31" t="s">
        <v>86</v>
      </c>
      <c r="C3464" s="47">
        <v>60000</v>
      </c>
    </row>
    <row r="3465" spans="1:3" s="50" customFormat="1" ht="18.75" customHeight="1" x14ac:dyDescent="0.2">
      <c r="A3465" s="40">
        <v>412000</v>
      </c>
      <c r="B3465" s="38" t="s">
        <v>191</v>
      </c>
      <c r="C3465" s="48">
        <f>SUM(C3466:C3473)</f>
        <v>2542700</v>
      </c>
    </row>
    <row r="3466" spans="1:3" s="4" customFormat="1" x14ac:dyDescent="0.2">
      <c r="A3466" s="49">
        <v>412100</v>
      </c>
      <c r="B3466" s="31" t="s">
        <v>87</v>
      </c>
      <c r="C3466" s="47">
        <v>0</v>
      </c>
    </row>
    <row r="3467" spans="1:3" s="4" customFormat="1" x14ac:dyDescent="0.2">
      <c r="A3467" s="30">
        <v>412200</v>
      </c>
      <c r="B3467" s="31" t="s">
        <v>200</v>
      </c>
      <c r="C3467" s="47">
        <v>350000</v>
      </c>
    </row>
    <row r="3468" spans="1:3" s="4" customFormat="1" x14ac:dyDescent="0.2">
      <c r="A3468" s="30">
        <v>412300</v>
      </c>
      <c r="B3468" s="31" t="s">
        <v>88</v>
      </c>
      <c r="C3468" s="47">
        <v>23700</v>
      </c>
    </row>
    <row r="3469" spans="1:3" s="4" customFormat="1" x14ac:dyDescent="0.2">
      <c r="A3469" s="30">
        <v>412400</v>
      </c>
      <c r="B3469" s="31" t="s">
        <v>89</v>
      </c>
      <c r="C3469" s="47">
        <v>0</v>
      </c>
    </row>
    <row r="3470" spans="1:3" s="4" customFormat="1" x14ac:dyDescent="0.2">
      <c r="A3470" s="30">
        <v>412500</v>
      </c>
      <c r="B3470" s="31" t="s">
        <v>90</v>
      </c>
      <c r="C3470" s="47">
        <v>6000</v>
      </c>
    </row>
    <row r="3471" spans="1:3" s="4" customFormat="1" x14ac:dyDescent="0.2">
      <c r="A3471" s="30">
        <v>412600</v>
      </c>
      <c r="B3471" s="31" t="s">
        <v>201</v>
      </c>
      <c r="C3471" s="47">
        <v>6000</v>
      </c>
    </row>
    <row r="3472" spans="1:3" s="4" customFormat="1" x14ac:dyDescent="0.2">
      <c r="A3472" s="30">
        <v>412700</v>
      </c>
      <c r="B3472" s="31" t="s">
        <v>188</v>
      </c>
      <c r="C3472" s="47">
        <v>27000</v>
      </c>
    </row>
    <row r="3473" spans="1:3" s="4" customFormat="1" x14ac:dyDescent="0.2">
      <c r="A3473" s="30">
        <v>412900</v>
      </c>
      <c r="B3473" s="39" t="s">
        <v>277</v>
      </c>
      <c r="C3473" s="47">
        <v>2130000</v>
      </c>
    </row>
    <row r="3474" spans="1:3" s="50" customFormat="1" ht="37.5" customHeight="1" x14ac:dyDescent="0.2">
      <c r="A3474" s="40">
        <v>480000</v>
      </c>
      <c r="B3474" s="38" t="s">
        <v>136</v>
      </c>
      <c r="C3474" s="48">
        <f t="shared" ref="C3474" si="313">C3475</f>
        <v>1100000</v>
      </c>
    </row>
    <row r="3475" spans="1:3" s="50" customFormat="1" ht="19.5" x14ac:dyDescent="0.2">
      <c r="A3475" s="40">
        <v>488000</v>
      </c>
      <c r="B3475" s="38" t="s">
        <v>99</v>
      </c>
      <c r="C3475" s="48">
        <f>C3476</f>
        <v>1100000</v>
      </c>
    </row>
    <row r="3476" spans="1:3" s="4" customFormat="1" x14ac:dyDescent="0.2">
      <c r="A3476" s="30">
        <v>488100</v>
      </c>
      <c r="B3476" s="31" t="s">
        <v>483</v>
      </c>
      <c r="C3476" s="47">
        <v>1100000</v>
      </c>
    </row>
    <row r="3477" spans="1:3" s="50" customFormat="1" ht="19.5" x14ac:dyDescent="0.2">
      <c r="A3477" s="40">
        <v>630000</v>
      </c>
      <c r="B3477" s="38" t="s">
        <v>176</v>
      </c>
      <c r="C3477" s="48">
        <f t="shared" ref="C3477" si="314">C3478</f>
        <v>470000</v>
      </c>
    </row>
    <row r="3478" spans="1:3" s="50" customFormat="1" ht="19.5" x14ac:dyDescent="0.2">
      <c r="A3478" s="40">
        <v>638000</v>
      </c>
      <c r="B3478" s="38" t="s">
        <v>120</v>
      </c>
      <c r="C3478" s="48">
        <f t="shared" ref="C3478" si="315">C3479</f>
        <v>470000</v>
      </c>
    </row>
    <row r="3479" spans="1:3" s="4" customFormat="1" x14ac:dyDescent="0.2">
      <c r="A3479" s="30">
        <v>638100</v>
      </c>
      <c r="B3479" s="31" t="s">
        <v>181</v>
      </c>
      <c r="C3479" s="47">
        <v>470000</v>
      </c>
    </row>
    <row r="3480" spans="1:3" s="75" customFormat="1" x14ac:dyDescent="0.2">
      <c r="A3480" s="56"/>
      <c r="B3480" s="57" t="s">
        <v>214</v>
      </c>
      <c r="C3480" s="58">
        <f>C3459+C3474+C3477</f>
        <v>33092700</v>
      </c>
    </row>
    <row r="3481" spans="1:3" s="4" customFormat="1" x14ac:dyDescent="0.2">
      <c r="A3481" s="45"/>
      <c r="B3481" s="16"/>
      <c r="C3481" s="17"/>
    </row>
    <row r="3482" spans="1:3" s="4" customFormat="1" x14ac:dyDescent="0.2">
      <c r="A3482" s="45"/>
      <c r="B3482" s="16"/>
      <c r="C3482" s="17"/>
    </row>
    <row r="3483" spans="1:3" s="4" customFormat="1" ht="19.5" x14ac:dyDescent="0.2">
      <c r="A3483" s="30" t="s">
        <v>656</v>
      </c>
      <c r="B3483" s="38"/>
      <c r="C3483" s="17"/>
    </row>
    <row r="3484" spans="1:3" s="4" customFormat="1" ht="19.5" x14ac:dyDescent="0.2">
      <c r="A3484" s="30" t="s">
        <v>229</v>
      </c>
      <c r="B3484" s="38"/>
      <c r="C3484" s="17"/>
    </row>
    <row r="3485" spans="1:3" s="4" customFormat="1" ht="19.5" x14ac:dyDescent="0.2">
      <c r="A3485" s="30" t="s">
        <v>356</v>
      </c>
      <c r="B3485" s="38"/>
      <c r="C3485" s="17"/>
    </row>
    <row r="3486" spans="1:3" s="4" customFormat="1" ht="19.5" x14ac:dyDescent="0.2">
      <c r="A3486" s="30" t="s">
        <v>507</v>
      </c>
      <c r="B3486" s="38"/>
      <c r="C3486" s="17"/>
    </row>
    <row r="3487" spans="1:3" s="4" customFormat="1" x14ac:dyDescent="0.2">
      <c r="A3487" s="30"/>
      <c r="B3487" s="32"/>
      <c r="C3487" s="17"/>
    </row>
    <row r="3488" spans="1:3" s="50" customFormat="1" ht="19.5" x14ac:dyDescent="0.2">
      <c r="A3488" s="40">
        <v>410000</v>
      </c>
      <c r="B3488" s="34" t="s">
        <v>83</v>
      </c>
      <c r="C3488" s="48">
        <f>C3489+C3494</f>
        <v>724200</v>
      </c>
    </row>
    <row r="3489" spans="1:3" s="50" customFormat="1" ht="19.5" x14ac:dyDescent="0.2">
      <c r="A3489" s="40">
        <v>411000</v>
      </c>
      <c r="B3489" s="34" t="s">
        <v>186</v>
      </c>
      <c r="C3489" s="48">
        <f>SUM(C3490:C3493)</f>
        <v>575000</v>
      </c>
    </row>
    <row r="3490" spans="1:3" s="4" customFormat="1" x14ac:dyDescent="0.2">
      <c r="A3490" s="30">
        <v>411100</v>
      </c>
      <c r="B3490" s="31" t="s">
        <v>84</v>
      </c>
      <c r="C3490" s="47">
        <v>575000</v>
      </c>
    </row>
    <row r="3491" spans="1:3" s="4" customFormat="1" x14ac:dyDescent="0.2">
      <c r="A3491" s="30">
        <v>411200</v>
      </c>
      <c r="B3491" s="31" t="s">
        <v>199</v>
      </c>
      <c r="C3491" s="47">
        <v>0</v>
      </c>
    </row>
    <row r="3492" spans="1:3" s="4" customFormat="1" ht="37.5" x14ac:dyDescent="0.2">
      <c r="A3492" s="30">
        <v>411300</v>
      </c>
      <c r="B3492" s="31" t="s">
        <v>85</v>
      </c>
      <c r="C3492" s="47">
        <v>0</v>
      </c>
    </row>
    <row r="3493" spans="1:3" s="4" customFormat="1" x14ac:dyDescent="0.2">
      <c r="A3493" s="30">
        <v>411400</v>
      </c>
      <c r="B3493" s="31" t="s">
        <v>86</v>
      </c>
      <c r="C3493" s="47">
        <v>0</v>
      </c>
    </row>
    <row r="3494" spans="1:3" s="50" customFormat="1" ht="19.5" x14ac:dyDescent="0.2">
      <c r="A3494" s="40">
        <v>412000</v>
      </c>
      <c r="B3494" s="38" t="s">
        <v>191</v>
      </c>
      <c r="C3494" s="48">
        <f>SUM(C3495:C3500)</f>
        <v>149200</v>
      </c>
    </row>
    <row r="3495" spans="1:3" s="4" customFormat="1" x14ac:dyDescent="0.2">
      <c r="A3495" s="49">
        <v>412200</v>
      </c>
      <c r="B3495" s="31" t="s">
        <v>200</v>
      </c>
      <c r="C3495" s="47">
        <v>9000</v>
      </c>
    </row>
    <row r="3496" spans="1:3" s="4" customFormat="1" x14ac:dyDescent="0.2">
      <c r="A3496" s="49">
        <v>412300</v>
      </c>
      <c r="B3496" s="31" t="s">
        <v>88</v>
      </c>
      <c r="C3496" s="47">
        <v>500</v>
      </c>
    </row>
    <row r="3497" spans="1:3" s="4" customFormat="1" x14ac:dyDescent="0.2">
      <c r="A3497" s="49">
        <v>412400</v>
      </c>
      <c r="B3497" s="31" t="s">
        <v>89</v>
      </c>
      <c r="C3497" s="47">
        <v>0</v>
      </c>
    </row>
    <row r="3498" spans="1:3" s="4" customFormat="1" x14ac:dyDescent="0.2">
      <c r="A3498" s="49">
        <v>412700</v>
      </c>
      <c r="B3498" s="31" t="s">
        <v>188</v>
      </c>
      <c r="C3498" s="47">
        <v>0</v>
      </c>
    </row>
    <row r="3499" spans="1:3" s="4" customFormat="1" x14ac:dyDescent="0.2">
      <c r="A3499" s="30">
        <v>412900</v>
      </c>
      <c r="B3499" s="31" t="s">
        <v>277</v>
      </c>
      <c r="C3499" s="47">
        <v>138700</v>
      </c>
    </row>
    <row r="3500" spans="1:3" s="4" customFormat="1" x14ac:dyDescent="0.2">
      <c r="A3500" s="30">
        <v>412900</v>
      </c>
      <c r="B3500" s="31" t="s">
        <v>297</v>
      </c>
      <c r="C3500" s="47">
        <v>1000</v>
      </c>
    </row>
    <row r="3501" spans="1:3" s="4" customFormat="1" ht="27.75" customHeight="1" x14ac:dyDescent="0.2">
      <c r="A3501" s="40">
        <v>630000</v>
      </c>
      <c r="B3501" s="38" t="s">
        <v>176</v>
      </c>
      <c r="C3501" s="48">
        <f>C3502</f>
        <v>1000</v>
      </c>
    </row>
    <row r="3502" spans="1:3" s="4" customFormat="1" ht="19.5" x14ac:dyDescent="0.2">
      <c r="A3502" s="40">
        <v>638000</v>
      </c>
      <c r="B3502" s="38" t="s">
        <v>120</v>
      </c>
      <c r="C3502" s="48">
        <f>C3503</f>
        <v>1000</v>
      </c>
    </row>
    <row r="3503" spans="1:3" s="4" customFormat="1" ht="27.75" customHeight="1" x14ac:dyDescent="0.2">
      <c r="A3503" s="30">
        <v>638100</v>
      </c>
      <c r="B3503" s="31" t="s">
        <v>181</v>
      </c>
      <c r="C3503" s="47">
        <v>1000</v>
      </c>
    </row>
    <row r="3504" spans="1:3" s="75" customFormat="1" x14ac:dyDescent="0.2">
      <c r="A3504" s="56"/>
      <c r="B3504" s="57" t="s">
        <v>214</v>
      </c>
      <c r="C3504" s="58">
        <f>C3488+C3501</f>
        <v>725200</v>
      </c>
    </row>
    <row r="3505" spans="1:3" s="4" customFormat="1" x14ac:dyDescent="0.2">
      <c r="A3505" s="45"/>
      <c r="B3505" s="16"/>
      <c r="C3505" s="17"/>
    </row>
    <row r="3506" spans="1:3" s="4" customFormat="1" x14ac:dyDescent="0.2">
      <c r="A3506" s="45"/>
      <c r="B3506" s="16"/>
      <c r="C3506" s="17"/>
    </row>
    <row r="3507" spans="1:3" s="4" customFormat="1" ht="19.5" x14ac:dyDescent="0.2">
      <c r="A3507" s="30" t="s">
        <v>657</v>
      </c>
      <c r="B3507" s="38"/>
      <c r="C3507" s="17"/>
    </row>
    <row r="3508" spans="1:3" s="4" customFormat="1" ht="19.5" x14ac:dyDescent="0.2">
      <c r="A3508" s="30" t="s">
        <v>229</v>
      </c>
      <c r="B3508" s="38"/>
      <c r="C3508" s="17"/>
    </row>
    <row r="3509" spans="1:3" s="4" customFormat="1" ht="19.5" x14ac:dyDescent="0.2">
      <c r="A3509" s="30" t="s">
        <v>407</v>
      </c>
      <c r="B3509" s="38"/>
      <c r="C3509" s="17"/>
    </row>
    <row r="3510" spans="1:3" s="4" customFormat="1" ht="19.5" x14ac:dyDescent="0.2">
      <c r="A3510" s="30" t="s">
        <v>507</v>
      </c>
      <c r="B3510" s="38"/>
      <c r="C3510" s="17"/>
    </row>
    <row r="3511" spans="1:3" s="4" customFormat="1" x14ac:dyDescent="0.2">
      <c r="A3511" s="30"/>
      <c r="B3511" s="32"/>
      <c r="C3511" s="17"/>
    </row>
    <row r="3512" spans="1:3" s="50" customFormat="1" ht="18.75" customHeight="1" x14ac:dyDescent="0.2">
      <c r="A3512" s="40">
        <v>410000</v>
      </c>
      <c r="B3512" s="34" t="s">
        <v>83</v>
      </c>
      <c r="C3512" s="48">
        <f>C3513+C3517</f>
        <v>370200</v>
      </c>
    </row>
    <row r="3513" spans="1:3" s="50" customFormat="1" ht="19.5" x14ac:dyDescent="0.2">
      <c r="A3513" s="40">
        <v>411000</v>
      </c>
      <c r="B3513" s="34" t="s">
        <v>186</v>
      </c>
      <c r="C3513" s="48">
        <f t="shared" ref="C3513" si="316">SUM(C3514:C3516)</f>
        <v>284400</v>
      </c>
    </row>
    <row r="3514" spans="1:3" s="4" customFormat="1" x14ac:dyDescent="0.2">
      <c r="A3514" s="30">
        <v>411100</v>
      </c>
      <c r="B3514" s="31" t="s">
        <v>84</v>
      </c>
      <c r="C3514" s="47">
        <v>280400</v>
      </c>
    </row>
    <row r="3515" spans="1:3" s="4" customFormat="1" x14ac:dyDescent="0.2">
      <c r="A3515" s="30">
        <v>411200</v>
      </c>
      <c r="B3515" s="31" t="s">
        <v>199</v>
      </c>
      <c r="C3515" s="47">
        <v>4000</v>
      </c>
    </row>
    <row r="3516" spans="1:3" s="4" customFormat="1" ht="18.75" customHeight="1" x14ac:dyDescent="0.2">
      <c r="A3516" s="30">
        <v>411400</v>
      </c>
      <c r="B3516" s="31" t="s">
        <v>86</v>
      </c>
      <c r="C3516" s="47">
        <v>0</v>
      </c>
    </row>
    <row r="3517" spans="1:3" s="50" customFormat="1" ht="18.75" customHeight="1" x14ac:dyDescent="0.2">
      <c r="A3517" s="40">
        <v>412000</v>
      </c>
      <c r="B3517" s="38" t="s">
        <v>191</v>
      </c>
      <c r="C3517" s="48">
        <f>SUM(C3518:C3525)</f>
        <v>85800</v>
      </c>
    </row>
    <row r="3518" spans="1:3" s="4" customFormat="1" x14ac:dyDescent="0.2">
      <c r="A3518" s="30">
        <v>412200</v>
      </c>
      <c r="B3518" s="31" t="s">
        <v>200</v>
      </c>
      <c r="C3518" s="47">
        <v>13000</v>
      </c>
    </row>
    <row r="3519" spans="1:3" s="4" customFormat="1" x14ac:dyDescent="0.2">
      <c r="A3519" s="30">
        <v>412300</v>
      </c>
      <c r="B3519" s="31" t="s">
        <v>88</v>
      </c>
      <c r="C3519" s="47">
        <v>1500</v>
      </c>
    </row>
    <row r="3520" spans="1:3" s="4" customFormat="1" x14ac:dyDescent="0.2">
      <c r="A3520" s="30">
        <v>412500</v>
      </c>
      <c r="B3520" s="31" t="s">
        <v>90</v>
      </c>
      <c r="C3520" s="47">
        <v>400</v>
      </c>
    </row>
    <row r="3521" spans="1:3" s="4" customFormat="1" x14ac:dyDescent="0.2">
      <c r="A3521" s="30">
        <v>412600</v>
      </c>
      <c r="B3521" s="31" t="s">
        <v>201</v>
      </c>
      <c r="C3521" s="47">
        <v>1200</v>
      </c>
    </row>
    <row r="3522" spans="1:3" s="4" customFormat="1" x14ac:dyDescent="0.2">
      <c r="A3522" s="30">
        <v>412700</v>
      </c>
      <c r="B3522" s="31" t="s">
        <v>188</v>
      </c>
      <c r="C3522" s="47">
        <v>6500</v>
      </c>
    </row>
    <row r="3523" spans="1:3" s="4" customFormat="1" x14ac:dyDescent="0.2">
      <c r="A3523" s="30">
        <v>412900</v>
      </c>
      <c r="B3523" s="31" t="s">
        <v>508</v>
      </c>
      <c r="C3523" s="47">
        <v>0</v>
      </c>
    </row>
    <row r="3524" spans="1:3" s="4" customFormat="1" x14ac:dyDescent="0.2">
      <c r="A3524" s="30">
        <v>412900</v>
      </c>
      <c r="B3524" s="39" t="s">
        <v>277</v>
      </c>
      <c r="C3524" s="47">
        <v>62000</v>
      </c>
    </row>
    <row r="3525" spans="1:3" s="4" customFormat="1" x14ac:dyDescent="0.2">
      <c r="A3525" s="30">
        <v>412900</v>
      </c>
      <c r="B3525" s="39" t="s">
        <v>296</v>
      </c>
      <c r="C3525" s="47">
        <v>1200</v>
      </c>
    </row>
    <row r="3526" spans="1:3" s="75" customFormat="1" x14ac:dyDescent="0.2">
      <c r="A3526" s="56"/>
      <c r="B3526" s="57" t="s">
        <v>214</v>
      </c>
      <c r="C3526" s="58">
        <f>C3512</f>
        <v>370200</v>
      </c>
    </row>
    <row r="3527" spans="1:3" s="4" customFormat="1" x14ac:dyDescent="0.2">
      <c r="A3527" s="45"/>
      <c r="B3527" s="16"/>
      <c r="C3527" s="17"/>
    </row>
    <row r="3528" spans="1:3" s="4" customFormat="1" x14ac:dyDescent="0.2">
      <c r="A3528" s="45"/>
      <c r="B3528" s="16"/>
      <c r="C3528" s="17"/>
    </row>
    <row r="3529" spans="1:3" s="4" customFormat="1" ht="19.5" x14ac:dyDescent="0.2">
      <c r="A3529" s="30" t="s">
        <v>658</v>
      </c>
      <c r="B3529" s="38"/>
      <c r="C3529" s="17"/>
    </row>
    <row r="3530" spans="1:3" s="4" customFormat="1" ht="19.5" x14ac:dyDescent="0.2">
      <c r="A3530" s="30" t="s">
        <v>229</v>
      </c>
      <c r="B3530" s="38"/>
      <c r="C3530" s="17"/>
    </row>
    <row r="3531" spans="1:3" s="4" customFormat="1" ht="19.5" x14ac:dyDescent="0.2">
      <c r="A3531" s="30" t="s">
        <v>357</v>
      </c>
      <c r="B3531" s="38"/>
      <c r="C3531" s="17"/>
    </row>
    <row r="3532" spans="1:3" s="4" customFormat="1" ht="19.5" x14ac:dyDescent="0.2">
      <c r="A3532" s="30" t="s">
        <v>659</v>
      </c>
      <c r="B3532" s="38"/>
      <c r="C3532" s="17"/>
    </row>
    <row r="3533" spans="1:3" s="4" customFormat="1" x14ac:dyDescent="0.2">
      <c r="A3533" s="30"/>
      <c r="B3533" s="32"/>
      <c r="C3533" s="17"/>
    </row>
    <row r="3534" spans="1:3" s="50" customFormat="1" ht="18.75" customHeight="1" x14ac:dyDescent="0.2">
      <c r="A3534" s="40">
        <v>410000</v>
      </c>
      <c r="B3534" s="34" t="s">
        <v>83</v>
      </c>
      <c r="C3534" s="48">
        <f>C3535+C3540</f>
        <v>3995200</v>
      </c>
    </row>
    <row r="3535" spans="1:3" s="50" customFormat="1" ht="19.5" x14ac:dyDescent="0.2">
      <c r="A3535" s="40">
        <v>411000</v>
      </c>
      <c r="B3535" s="34" t="s">
        <v>186</v>
      </c>
      <c r="C3535" s="48">
        <f>SUM(C3536:C3539)</f>
        <v>3988200</v>
      </c>
    </row>
    <row r="3536" spans="1:3" s="4" customFormat="1" x14ac:dyDescent="0.2">
      <c r="A3536" s="30">
        <v>411100</v>
      </c>
      <c r="B3536" s="31" t="s">
        <v>84</v>
      </c>
      <c r="C3536" s="47">
        <v>3810000</v>
      </c>
    </row>
    <row r="3537" spans="1:3" s="4" customFormat="1" x14ac:dyDescent="0.2">
      <c r="A3537" s="30">
        <v>411200</v>
      </c>
      <c r="B3537" s="31" t="s">
        <v>199</v>
      </c>
      <c r="C3537" s="47">
        <v>50000</v>
      </c>
    </row>
    <row r="3538" spans="1:3" s="4" customFormat="1" ht="37.5" x14ac:dyDescent="0.2">
      <c r="A3538" s="30">
        <v>411300</v>
      </c>
      <c r="B3538" s="31" t="s">
        <v>85</v>
      </c>
      <c r="C3538" s="47">
        <v>73100</v>
      </c>
    </row>
    <row r="3539" spans="1:3" s="4" customFormat="1" x14ac:dyDescent="0.2">
      <c r="A3539" s="30">
        <v>411400</v>
      </c>
      <c r="B3539" s="31" t="s">
        <v>86</v>
      </c>
      <c r="C3539" s="47">
        <v>55100</v>
      </c>
    </row>
    <row r="3540" spans="1:3" s="50" customFormat="1" ht="19.5" x14ac:dyDescent="0.2">
      <c r="A3540" s="40">
        <v>412000</v>
      </c>
      <c r="B3540" s="38" t="s">
        <v>191</v>
      </c>
      <c r="C3540" s="48">
        <f t="shared" ref="C3540" si="317">SUM(C3541:C3541)</f>
        <v>7000</v>
      </c>
    </row>
    <row r="3541" spans="1:3" s="4" customFormat="1" x14ac:dyDescent="0.2">
      <c r="A3541" s="30">
        <v>412900</v>
      </c>
      <c r="B3541" s="31" t="s">
        <v>297</v>
      </c>
      <c r="C3541" s="47">
        <v>7000</v>
      </c>
    </row>
    <row r="3542" spans="1:3" s="50" customFormat="1" ht="19.5" x14ac:dyDescent="0.2">
      <c r="A3542" s="40">
        <v>510000</v>
      </c>
      <c r="B3542" s="38" t="s">
        <v>140</v>
      </c>
      <c r="C3542" s="48">
        <f t="shared" ref="C3542" si="318">C3543</f>
        <v>0</v>
      </c>
    </row>
    <row r="3543" spans="1:3" s="50" customFormat="1" ht="19.5" x14ac:dyDescent="0.2">
      <c r="A3543" s="40">
        <v>511000</v>
      </c>
      <c r="B3543" s="38" t="s">
        <v>141</v>
      </c>
      <c r="C3543" s="48">
        <f>SUM(C3544:C3545)</f>
        <v>0</v>
      </c>
    </row>
    <row r="3544" spans="1:3" s="4" customFormat="1" x14ac:dyDescent="0.2">
      <c r="A3544" s="49">
        <v>511100</v>
      </c>
      <c r="B3544" s="31" t="s">
        <v>142</v>
      </c>
      <c r="C3544" s="47">
        <v>0</v>
      </c>
    </row>
    <row r="3545" spans="1:3" s="4" customFormat="1" x14ac:dyDescent="0.2">
      <c r="A3545" s="49">
        <v>511300</v>
      </c>
      <c r="B3545" s="31" t="s">
        <v>144</v>
      </c>
      <c r="C3545" s="47">
        <v>0</v>
      </c>
    </row>
    <row r="3546" spans="1:3" s="50" customFormat="1" ht="19.5" x14ac:dyDescent="0.2">
      <c r="A3546" s="40">
        <v>630000</v>
      </c>
      <c r="B3546" s="38" t="s">
        <v>176</v>
      </c>
      <c r="C3546" s="48">
        <f t="shared" ref="C3546" si="319">C3547</f>
        <v>47000</v>
      </c>
    </row>
    <row r="3547" spans="1:3" s="50" customFormat="1" ht="19.5" x14ac:dyDescent="0.2">
      <c r="A3547" s="40">
        <v>638000</v>
      </c>
      <c r="B3547" s="38" t="s">
        <v>120</v>
      </c>
      <c r="C3547" s="48">
        <f t="shared" ref="C3547" si="320">C3548</f>
        <v>47000</v>
      </c>
    </row>
    <row r="3548" spans="1:3" s="4" customFormat="1" x14ac:dyDescent="0.2">
      <c r="A3548" s="30">
        <v>638100</v>
      </c>
      <c r="B3548" s="31" t="s">
        <v>181</v>
      </c>
      <c r="C3548" s="47">
        <v>47000</v>
      </c>
    </row>
    <row r="3549" spans="1:3" s="75" customFormat="1" x14ac:dyDescent="0.2">
      <c r="A3549" s="56"/>
      <c r="B3549" s="57" t="s">
        <v>214</v>
      </c>
      <c r="C3549" s="58">
        <f>C3534+C3542+C3546</f>
        <v>4042200</v>
      </c>
    </row>
    <row r="3550" spans="1:3" s="4" customFormat="1" x14ac:dyDescent="0.2">
      <c r="A3550" s="45"/>
      <c r="B3550" s="16"/>
      <c r="C3550" s="17"/>
    </row>
    <row r="3551" spans="1:3" s="4" customFormat="1" x14ac:dyDescent="0.2">
      <c r="A3551" s="28"/>
      <c r="B3551" s="16"/>
      <c r="C3551" s="47"/>
    </row>
    <row r="3552" spans="1:3" s="4" customFormat="1" ht="19.5" x14ac:dyDescent="0.2">
      <c r="A3552" s="30" t="s">
        <v>660</v>
      </c>
      <c r="B3552" s="38"/>
      <c r="C3552" s="47"/>
    </row>
    <row r="3553" spans="1:3" s="4" customFormat="1" ht="19.5" x14ac:dyDescent="0.2">
      <c r="A3553" s="30" t="s">
        <v>232</v>
      </c>
      <c r="B3553" s="38"/>
      <c r="C3553" s="47"/>
    </row>
    <row r="3554" spans="1:3" s="4" customFormat="1" ht="19.5" x14ac:dyDescent="0.2">
      <c r="A3554" s="30" t="s">
        <v>348</v>
      </c>
      <c r="B3554" s="38"/>
      <c r="C3554" s="47"/>
    </row>
    <row r="3555" spans="1:3" s="4" customFormat="1" ht="19.5" x14ac:dyDescent="0.2">
      <c r="A3555" s="30" t="s">
        <v>507</v>
      </c>
      <c r="B3555" s="38"/>
      <c r="C3555" s="47"/>
    </row>
    <row r="3556" spans="1:3" s="4" customFormat="1" x14ac:dyDescent="0.2">
      <c r="A3556" s="30"/>
      <c r="B3556" s="32"/>
      <c r="C3556" s="17"/>
    </row>
    <row r="3557" spans="1:3" s="4" customFormat="1" ht="19.5" x14ac:dyDescent="0.2">
      <c r="A3557" s="40">
        <v>410000</v>
      </c>
      <c r="B3557" s="34" t="s">
        <v>83</v>
      </c>
      <c r="C3557" s="48">
        <f>C3558+C3563+C3577+C3579+C3589+C3575</f>
        <v>50774900</v>
      </c>
    </row>
    <row r="3558" spans="1:3" s="4" customFormat="1" ht="19.5" x14ac:dyDescent="0.2">
      <c r="A3558" s="40">
        <v>411000</v>
      </c>
      <c r="B3558" s="34" t="s">
        <v>186</v>
      </c>
      <c r="C3558" s="48">
        <f>SUM(C3559:C3562)</f>
        <v>2181000</v>
      </c>
    </row>
    <row r="3559" spans="1:3" s="4" customFormat="1" x14ac:dyDescent="0.2">
      <c r="A3559" s="30">
        <v>411100</v>
      </c>
      <c r="B3559" s="31" t="s">
        <v>84</v>
      </c>
      <c r="C3559" s="47">
        <v>2010000</v>
      </c>
    </row>
    <row r="3560" spans="1:3" s="4" customFormat="1" x14ac:dyDescent="0.2">
      <c r="A3560" s="30">
        <v>411200</v>
      </c>
      <c r="B3560" s="31" t="s">
        <v>199</v>
      </c>
      <c r="C3560" s="47">
        <v>96000</v>
      </c>
    </row>
    <row r="3561" spans="1:3" s="4" customFormat="1" ht="37.5" x14ac:dyDescent="0.2">
      <c r="A3561" s="30">
        <v>411300</v>
      </c>
      <c r="B3561" s="31" t="s">
        <v>85</v>
      </c>
      <c r="C3561" s="47">
        <v>55000</v>
      </c>
    </row>
    <row r="3562" spans="1:3" s="4" customFormat="1" x14ac:dyDescent="0.2">
      <c r="A3562" s="30">
        <v>411400</v>
      </c>
      <c r="B3562" s="31" t="s">
        <v>86</v>
      </c>
      <c r="C3562" s="47">
        <v>20000</v>
      </c>
    </row>
    <row r="3563" spans="1:3" s="4" customFormat="1" ht="18.75" customHeight="1" x14ac:dyDescent="0.2">
      <c r="A3563" s="40">
        <v>412000</v>
      </c>
      <c r="B3563" s="38" t="s">
        <v>191</v>
      </c>
      <c r="C3563" s="48">
        <f>SUM(C3564:C3574)</f>
        <v>519000</v>
      </c>
    </row>
    <row r="3564" spans="1:3" s="4" customFormat="1" x14ac:dyDescent="0.2">
      <c r="A3564" s="30">
        <v>412200</v>
      </c>
      <c r="B3564" s="31" t="s">
        <v>200</v>
      </c>
      <c r="C3564" s="47">
        <v>53000</v>
      </c>
    </row>
    <row r="3565" spans="1:3" s="4" customFormat="1" x14ac:dyDescent="0.2">
      <c r="A3565" s="30">
        <v>412300</v>
      </c>
      <c r="B3565" s="31" t="s">
        <v>88</v>
      </c>
      <c r="C3565" s="47">
        <v>32700</v>
      </c>
    </row>
    <row r="3566" spans="1:3" s="4" customFormat="1" x14ac:dyDescent="0.2">
      <c r="A3566" s="30">
        <v>412500</v>
      </c>
      <c r="B3566" s="31" t="s">
        <v>90</v>
      </c>
      <c r="C3566" s="47">
        <v>9000</v>
      </c>
    </row>
    <row r="3567" spans="1:3" s="4" customFormat="1" x14ac:dyDescent="0.2">
      <c r="A3567" s="30">
        <v>412600</v>
      </c>
      <c r="B3567" s="31" t="s">
        <v>201</v>
      </c>
      <c r="C3567" s="47">
        <v>21300</v>
      </c>
    </row>
    <row r="3568" spans="1:3" s="4" customFormat="1" x14ac:dyDescent="0.2">
      <c r="A3568" s="30">
        <v>412700</v>
      </c>
      <c r="B3568" s="31" t="s">
        <v>188</v>
      </c>
      <c r="C3568" s="47">
        <v>127000</v>
      </c>
    </row>
    <row r="3569" spans="1:3" s="4" customFormat="1" x14ac:dyDescent="0.2">
      <c r="A3569" s="30">
        <v>412900</v>
      </c>
      <c r="B3569" s="31" t="s">
        <v>508</v>
      </c>
      <c r="C3569" s="47">
        <v>0</v>
      </c>
    </row>
    <row r="3570" spans="1:3" s="4" customFormat="1" x14ac:dyDescent="0.2">
      <c r="A3570" s="30">
        <v>412900</v>
      </c>
      <c r="B3570" s="31" t="s">
        <v>277</v>
      </c>
      <c r="C3570" s="47">
        <v>200000</v>
      </c>
    </row>
    <row r="3571" spans="1:3" s="4" customFormat="1" x14ac:dyDescent="0.2">
      <c r="A3571" s="30">
        <v>412900</v>
      </c>
      <c r="B3571" s="39" t="s">
        <v>295</v>
      </c>
      <c r="C3571" s="47">
        <v>4000</v>
      </c>
    </row>
    <row r="3572" spans="1:3" s="4" customFormat="1" x14ac:dyDescent="0.2">
      <c r="A3572" s="30">
        <v>412900</v>
      </c>
      <c r="B3572" s="39" t="s">
        <v>297</v>
      </c>
      <c r="C3572" s="47">
        <v>4000</v>
      </c>
    </row>
    <row r="3573" spans="1:3" s="4" customFormat="1" x14ac:dyDescent="0.2">
      <c r="A3573" s="30">
        <v>412900</v>
      </c>
      <c r="B3573" s="39" t="s">
        <v>408</v>
      </c>
      <c r="C3573" s="47">
        <v>50000</v>
      </c>
    </row>
    <row r="3574" spans="1:3" s="4" customFormat="1" x14ac:dyDescent="0.2">
      <c r="A3574" s="30">
        <v>412900</v>
      </c>
      <c r="B3574" s="31" t="s">
        <v>279</v>
      </c>
      <c r="C3574" s="47">
        <v>18000</v>
      </c>
    </row>
    <row r="3575" spans="1:3" s="50" customFormat="1" ht="18.75" customHeight="1" x14ac:dyDescent="0.2">
      <c r="A3575" s="40">
        <v>413000</v>
      </c>
      <c r="B3575" s="38" t="s">
        <v>192</v>
      </c>
      <c r="C3575" s="48">
        <f>C3576</f>
        <v>0</v>
      </c>
    </row>
    <row r="3576" spans="1:3" s="4" customFormat="1" ht="18.75" customHeight="1" x14ac:dyDescent="0.2">
      <c r="A3576" s="49">
        <v>413800</v>
      </c>
      <c r="B3576" s="31" t="s">
        <v>133</v>
      </c>
      <c r="C3576" s="47">
        <v>0</v>
      </c>
    </row>
    <row r="3577" spans="1:3" s="4" customFormat="1" ht="19.5" x14ac:dyDescent="0.2">
      <c r="A3577" s="40">
        <v>414000</v>
      </c>
      <c r="B3577" s="38" t="s">
        <v>100</v>
      </c>
      <c r="C3577" s="48">
        <f>SUM(C3578:C3578)</f>
        <v>1400000</v>
      </c>
    </row>
    <row r="3578" spans="1:3" s="4" customFormat="1" x14ac:dyDescent="0.2">
      <c r="A3578" s="30">
        <v>414100</v>
      </c>
      <c r="B3578" s="31" t="s">
        <v>409</v>
      </c>
      <c r="C3578" s="47">
        <v>1400000</v>
      </c>
    </row>
    <row r="3579" spans="1:3" s="50" customFormat="1" ht="18.75" customHeight="1" x14ac:dyDescent="0.2">
      <c r="A3579" s="40">
        <v>415000</v>
      </c>
      <c r="B3579" s="33" t="s">
        <v>48</v>
      </c>
      <c r="C3579" s="48">
        <f>SUM(C3580:C3588)</f>
        <v>42674900</v>
      </c>
    </row>
    <row r="3580" spans="1:3" s="4" customFormat="1" x14ac:dyDescent="0.2">
      <c r="A3580" s="49">
        <v>415200</v>
      </c>
      <c r="B3580" s="31" t="s">
        <v>249</v>
      </c>
      <c r="C3580" s="47">
        <v>2033400</v>
      </c>
    </row>
    <row r="3581" spans="1:3" s="4" customFormat="1" x14ac:dyDescent="0.2">
      <c r="A3581" s="30">
        <v>415200</v>
      </c>
      <c r="B3581" s="31" t="s">
        <v>410</v>
      </c>
      <c r="C3581" s="47">
        <v>30000</v>
      </c>
    </row>
    <row r="3582" spans="1:3" s="4" customFormat="1" x14ac:dyDescent="0.2">
      <c r="A3582" s="30">
        <v>415200</v>
      </c>
      <c r="B3582" s="31" t="s">
        <v>661</v>
      </c>
      <c r="C3582" s="47">
        <v>50000</v>
      </c>
    </row>
    <row r="3583" spans="1:3" s="4" customFormat="1" x14ac:dyDescent="0.2">
      <c r="A3583" s="30">
        <v>415200</v>
      </c>
      <c r="B3583" s="31" t="s">
        <v>411</v>
      </c>
      <c r="C3583" s="47">
        <v>770000</v>
      </c>
    </row>
    <row r="3584" spans="1:3" s="4" customFormat="1" x14ac:dyDescent="0.2">
      <c r="A3584" s="30">
        <v>415200</v>
      </c>
      <c r="B3584" s="31" t="s">
        <v>248</v>
      </c>
      <c r="C3584" s="47">
        <v>291500</v>
      </c>
    </row>
    <row r="3585" spans="1:3" s="4" customFormat="1" x14ac:dyDescent="0.2">
      <c r="A3585" s="30">
        <v>415200</v>
      </c>
      <c r="B3585" s="31" t="s">
        <v>484</v>
      </c>
      <c r="C3585" s="47">
        <v>0</v>
      </c>
    </row>
    <row r="3586" spans="1:3" s="4" customFormat="1" ht="18.75" customHeight="1" x14ac:dyDescent="0.2">
      <c r="A3586" s="30">
        <v>415200</v>
      </c>
      <c r="B3586" s="31" t="s">
        <v>412</v>
      </c>
      <c r="C3586" s="47">
        <v>3000000</v>
      </c>
    </row>
    <row r="3587" spans="1:3" s="4" customFormat="1" ht="18.75" customHeight="1" x14ac:dyDescent="0.2">
      <c r="A3587" s="30">
        <v>415200</v>
      </c>
      <c r="B3587" s="31" t="s">
        <v>244</v>
      </c>
      <c r="C3587" s="47">
        <f>30500000+6000000</f>
        <v>36500000</v>
      </c>
    </row>
    <row r="3588" spans="1:3" s="4" customFormat="1" ht="18.75" customHeight="1" x14ac:dyDescent="0.2">
      <c r="A3588" s="30">
        <v>415200</v>
      </c>
      <c r="B3588" s="31" t="s">
        <v>485</v>
      </c>
      <c r="C3588" s="47">
        <v>0</v>
      </c>
    </row>
    <row r="3589" spans="1:3" s="50" customFormat="1" ht="18.75" customHeight="1" x14ac:dyDescent="0.2">
      <c r="A3589" s="40">
        <v>416000</v>
      </c>
      <c r="B3589" s="38" t="s">
        <v>193</v>
      </c>
      <c r="C3589" s="48">
        <f t="shared" ref="C3589" si="321">SUM(C3590:C3590)</f>
        <v>4000000</v>
      </c>
    </row>
    <row r="3590" spans="1:3" s="4" customFormat="1" x14ac:dyDescent="0.2">
      <c r="A3590" s="30">
        <v>416300</v>
      </c>
      <c r="B3590" s="31" t="s">
        <v>413</v>
      </c>
      <c r="C3590" s="47">
        <v>4000000</v>
      </c>
    </row>
    <row r="3591" spans="1:3" s="50" customFormat="1" ht="18.75" customHeight="1" x14ac:dyDescent="0.2">
      <c r="A3591" s="40">
        <v>480000</v>
      </c>
      <c r="B3591" s="38" t="s">
        <v>136</v>
      </c>
      <c r="C3591" s="48">
        <f>C3592</f>
        <v>191000300</v>
      </c>
    </row>
    <row r="3592" spans="1:3" s="4" customFormat="1" ht="18.75" customHeight="1" x14ac:dyDescent="0.2">
      <c r="A3592" s="40">
        <v>487000</v>
      </c>
      <c r="B3592" s="38" t="s">
        <v>185</v>
      </c>
      <c r="C3592" s="48">
        <f>SUM(C3593:C3601)</f>
        <v>191000300</v>
      </c>
    </row>
    <row r="3593" spans="1:3" s="4" customFormat="1" x14ac:dyDescent="0.2">
      <c r="A3593" s="30">
        <v>487300</v>
      </c>
      <c r="B3593" s="31" t="s">
        <v>662</v>
      </c>
      <c r="C3593" s="47">
        <v>26500000</v>
      </c>
    </row>
    <row r="3594" spans="1:3" s="4" customFormat="1" ht="18.75" customHeight="1" x14ac:dyDescent="0.2">
      <c r="A3594" s="30">
        <v>487300</v>
      </c>
      <c r="B3594" s="31" t="s">
        <v>663</v>
      </c>
      <c r="C3594" s="47">
        <v>9500000</v>
      </c>
    </row>
    <row r="3595" spans="1:3" s="4" customFormat="1" x14ac:dyDescent="0.2">
      <c r="A3595" s="49">
        <v>487400</v>
      </c>
      <c r="B3595" s="31" t="s">
        <v>664</v>
      </c>
      <c r="C3595" s="47">
        <v>500000</v>
      </c>
    </row>
    <row r="3596" spans="1:3" s="4" customFormat="1" ht="18.75" customHeight="1" x14ac:dyDescent="0.2">
      <c r="A3596" s="49">
        <v>487400</v>
      </c>
      <c r="B3596" s="31" t="s">
        <v>270</v>
      </c>
      <c r="C3596" s="47">
        <v>800000</v>
      </c>
    </row>
    <row r="3597" spans="1:3" s="4" customFormat="1" x14ac:dyDescent="0.2">
      <c r="A3597" s="49">
        <v>487400</v>
      </c>
      <c r="B3597" s="31" t="s">
        <v>271</v>
      </c>
      <c r="C3597" s="47">
        <v>106500000</v>
      </c>
    </row>
    <row r="3598" spans="1:3" s="4" customFormat="1" ht="18.75" customHeight="1" x14ac:dyDescent="0.2">
      <c r="A3598" s="49">
        <v>487400</v>
      </c>
      <c r="B3598" s="31" t="s">
        <v>414</v>
      </c>
      <c r="C3598" s="47">
        <v>9040000</v>
      </c>
    </row>
    <row r="3599" spans="1:3" s="4" customFormat="1" ht="37.5" x14ac:dyDescent="0.2">
      <c r="A3599" s="49">
        <v>487400</v>
      </c>
      <c r="B3599" s="31" t="s">
        <v>486</v>
      </c>
      <c r="C3599" s="47">
        <v>460000</v>
      </c>
    </row>
    <row r="3600" spans="1:3" s="4" customFormat="1" x14ac:dyDescent="0.2">
      <c r="A3600" s="49">
        <v>487400</v>
      </c>
      <c r="B3600" s="31" t="s">
        <v>665</v>
      </c>
      <c r="C3600" s="47">
        <v>37000000</v>
      </c>
    </row>
    <row r="3601" spans="1:3" s="4" customFormat="1" x14ac:dyDescent="0.2">
      <c r="A3601" s="49">
        <v>487900</v>
      </c>
      <c r="B3601" s="31" t="s">
        <v>139</v>
      </c>
      <c r="C3601" s="47">
        <v>700300</v>
      </c>
    </row>
    <row r="3602" spans="1:3" s="4" customFormat="1" ht="18.75" customHeight="1" x14ac:dyDescent="0.2">
      <c r="A3602" s="40">
        <v>510000</v>
      </c>
      <c r="B3602" s="38" t="s">
        <v>140</v>
      </c>
      <c r="C3602" s="48">
        <f>C3603+C3606</f>
        <v>48312000</v>
      </c>
    </row>
    <row r="3603" spans="1:3" s="4" customFormat="1" ht="19.5" x14ac:dyDescent="0.2">
      <c r="A3603" s="40">
        <v>511000</v>
      </c>
      <c r="B3603" s="38" t="s">
        <v>141</v>
      </c>
      <c r="C3603" s="48">
        <f>SUM(C3604:C3605)</f>
        <v>48305000</v>
      </c>
    </row>
    <row r="3604" spans="1:3" s="4" customFormat="1" x14ac:dyDescent="0.2">
      <c r="A3604" s="49">
        <v>511100</v>
      </c>
      <c r="B3604" s="31" t="s">
        <v>142</v>
      </c>
      <c r="C3604" s="47">
        <v>48300000</v>
      </c>
    </row>
    <row r="3605" spans="1:3" s="4" customFormat="1" x14ac:dyDescent="0.2">
      <c r="A3605" s="30">
        <v>511300</v>
      </c>
      <c r="B3605" s="31" t="s">
        <v>144</v>
      </c>
      <c r="C3605" s="47">
        <v>5000</v>
      </c>
    </row>
    <row r="3606" spans="1:3" s="50" customFormat="1" ht="19.5" x14ac:dyDescent="0.2">
      <c r="A3606" s="40">
        <v>516000</v>
      </c>
      <c r="B3606" s="38" t="s">
        <v>151</v>
      </c>
      <c r="C3606" s="48">
        <f>C3607</f>
        <v>7000</v>
      </c>
    </row>
    <row r="3607" spans="1:3" s="4" customFormat="1" x14ac:dyDescent="0.2">
      <c r="A3607" s="30">
        <v>516100</v>
      </c>
      <c r="B3607" s="31" t="s">
        <v>151</v>
      </c>
      <c r="C3607" s="47">
        <v>7000</v>
      </c>
    </row>
    <row r="3608" spans="1:3" s="50" customFormat="1" ht="19.5" x14ac:dyDescent="0.2">
      <c r="A3608" s="40">
        <v>610000</v>
      </c>
      <c r="B3608" s="38" t="s">
        <v>159</v>
      </c>
      <c r="C3608" s="48">
        <f t="shared" ref="C3608:C3609" si="322">C3609</f>
        <v>0</v>
      </c>
    </row>
    <row r="3609" spans="1:3" s="50" customFormat="1" ht="19.5" x14ac:dyDescent="0.2">
      <c r="A3609" s="40">
        <v>611000</v>
      </c>
      <c r="B3609" s="38" t="s">
        <v>109</v>
      </c>
      <c r="C3609" s="48">
        <f t="shared" si="322"/>
        <v>0</v>
      </c>
    </row>
    <row r="3610" spans="1:3" s="4" customFormat="1" x14ac:dyDescent="0.2">
      <c r="A3610" s="30">
        <v>611200</v>
      </c>
      <c r="B3610" s="31" t="s">
        <v>208</v>
      </c>
      <c r="C3610" s="47">
        <v>0</v>
      </c>
    </row>
    <row r="3611" spans="1:3" s="50" customFormat="1" ht="19.5" x14ac:dyDescent="0.2">
      <c r="A3611" s="40">
        <v>630000</v>
      </c>
      <c r="B3611" s="38" t="s">
        <v>176</v>
      </c>
      <c r="C3611" s="48">
        <f>C3612+C3614</f>
        <v>115000</v>
      </c>
    </row>
    <row r="3612" spans="1:3" s="50" customFormat="1" ht="19.5" x14ac:dyDescent="0.2">
      <c r="A3612" s="40">
        <v>631000</v>
      </c>
      <c r="B3612" s="38" t="s">
        <v>119</v>
      </c>
      <c r="C3612" s="48">
        <f>SUM(C3613:C3613)</f>
        <v>35000</v>
      </c>
    </row>
    <row r="3613" spans="1:3" s="4" customFormat="1" x14ac:dyDescent="0.2">
      <c r="A3613" s="30">
        <v>631100</v>
      </c>
      <c r="B3613" s="31" t="s">
        <v>178</v>
      </c>
      <c r="C3613" s="47">
        <v>35000</v>
      </c>
    </row>
    <row r="3614" spans="1:3" s="50" customFormat="1" ht="19.5" x14ac:dyDescent="0.2">
      <c r="A3614" s="40">
        <v>638000</v>
      </c>
      <c r="B3614" s="38" t="s">
        <v>120</v>
      </c>
      <c r="C3614" s="48">
        <f t="shared" ref="C3614" si="323">C3615</f>
        <v>80000</v>
      </c>
    </row>
    <row r="3615" spans="1:3" s="4" customFormat="1" x14ac:dyDescent="0.2">
      <c r="A3615" s="30">
        <v>638100</v>
      </c>
      <c r="B3615" s="31" t="s">
        <v>181</v>
      </c>
      <c r="C3615" s="47">
        <v>80000</v>
      </c>
    </row>
    <row r="3616" spans="1:3" s="4" customFormat="1" x14ac:dyDescent="0.2">
      <c r="A3616" s="53"/>
      <c r="B3616" s="43" t="s">
        <v>214</v>
      </c>
      <c r="C3616" s="52">
        <f>C3557+C3591+C3602+C3611+C3608</f>
        <v>290202200</v>
      </c>
    </row>
    <row r="3617" spans="1:3" s="76" customFormat="1" x14ac:dyDescent="0.2">
      <c r="A3617" s="28"/>
      <c r="B3617" s="32"/>
      <c r="C3617" s="17"/>
    </row>
    <row r="3618" spans="1:3" s="76" customFormat="1" x14ac:dyDescent="0.2">
      <c r="A3618" s="28"/>
      <c r="B3618" s="32"/>
      <c r="C3618" s="17"/>
    </row>
    <row r="3619" spans="1:3" s="76" customFormat="1" x14ac:dyDescent="0.2">
      <c r="A3619" s="30" t="s">
        <v>666</v>
      </c>
      <c r="B3619" s="31"/>
      <c r="C3619" s="17"/>
    </row>
    <row r="3620" spans="1:3" s="76" customFormat="1" x14ac:dyDescent="0.2">
      <c r="A3620" s="30" t="s">
        <v>232</v>
      </c>
      <c r="B3620" s="31"/>
      <c r="C3620" s="17"/>
    </row>
    <row r="3621" spans="1:3" s="76" customFormat="1" x14ac:dyDescent="0.2">
      <c r="A3621" s="30" t="s">
        <v>369</v>
      </c>
      <c r="B3621" s="31"/>
      <c r="C3621" s="17"/>
    </row>
    <row r="3622" spans="1:3" s="76" customFormat="1" x14ac:dyDescent="0.2">
      <c r="A3622" s="30" t="s">
        <v>667</v>
      </c>
      <c r="B3622" s="31"/>
      <c r="C3622" s="17"/>
    </row>
    <row r="3623" spans="1:3" s="76" customFormat="1" x14ac:dyDescent="0.2">
      <c r="A3623" s="28"/>
      <c r="B3623" s="31"/>
      <c r="C3623" s="17"/>
    </row>
    <row r="3624" spans="1:3" s="77" customFormat="1" ht="19.5" x14ac:dyDescent="0.2">
      <c r="A3624" s="40">
        <v>410000</v>
      </c>
      <c r="B3624" s="34" t="s">
        <v>83</v>
      </c>
      <c r="C3624" s="48">
        <f>C3625+C3630</f>
        <v>5057200</v>
      </c>
    </row>
    <row r="3625" spans="1:3" s="77" customFormat="1" ht="18.75" customHeight="1" x14ac:dyDescent="0.2">
      <c r="A3625" s="40">
        <v>411000</v>
      </c>
      <c r="B3625" s="34" t="s">
        <v>186</v>
      </c>
      <c r="C3625" s="48">
        <f>SUM(C3626:C3629)</f>
        <v>4277000</v>
      </c>
    </row>
    <row r="3626" spans="1:3" s="76" customFormat="1" x14ac:dyDescent="0.2">
      <c r="A3626" s="30">
        <v>411100</v>
      </c>
      <c r="B3626" s="31" t="s">
        <v>84</v>
      </c>
      <c r="C3626" s="47">
        <v>4000000</v>
      </c>
    </row>
    <row r="3627" spans="1:3" s="76" customFormat="1" x14ac:dyDescent="0.2">
      <c r="A3627" s="30">
        <v>411200</v>
      </c>
      <c r="B3627" s="31" t="s">
        <v>199</v>
      </c>
      <c r="C3627" s="47">
        <v>92000</v>
      </c>
    </row>
    <row r="3628" spans="1:3" s="76" customFormat="1" ht="37.5" x14ac:dyDescent="0.2">
      <c r="A3628" s="30">
        <v>411300</v>
      </c>
      <c r="B3628" s="31" t="s">
        <v>85</v>
      </c>
      <c r="C3628" s="47">
        <v>110000</v>
      </c>
    </row>
    <row r="3629" spans="1:3" s="76" customFormat="1" x14ac:dyDescent="0.2">
      <c r="A3629" s="30">
        <v>411400</v>
      </c>
      <c r="B3629" s="31" t="s">
        <v>86</v>
      </c>
      <c r="C3629" s="47">
        <v>75000</v>
      </c>
    </row>
    <row r="3630" spans="1:3" s="77" customFormat="1" ht="19.5" x14ac:dyDescent="0.2">
      <c r="A3630" s="40">
        <v>412000</v>
      </c>
      <c r="B3630" s="38" t="s">
        <v>191</v>
      </c>
      <c r="C3630" s="48">
        <f>SUM(C3631:C3643)</f>
        <v>780200</v>
      </c>
    </row>
    <row r="3631" spans="1:3" s="76" customFormat="1" x14ac:dyDescent="0.2">
      <c r="A3631" s="49">
        <v>412100</v>
      </c>
      <c r="B3631" s="31" t="s">
        <v>87</v>
      </c>
      <c r="C3631" s="47">
        <v>17700</v>
      </c>
    </row>
    <row r="3632" spans="1:3" s="76" customFormat="1" x14ac:dyDescent="0.2">
      <c r="A3632" s="30">
        <v>412200</v>
      </c>
      <c r="B3632" s="31" t="s">
        <v>200</v>
      </c>
      <c r="C3632" s="47">
        <v>270000</v>
      </c>
    </row>
    <row r="3633" spans="1:3" s="76" customFormat="1" x14ac:dyDescent="0.2">
      <c r="A3633" s="30">
        <v>412300</v>
      </c>
      <c r="B3633" s="31" t="s">
        <v>88</v>
      </c>
      <c r="C3633" s="47">
        <v>90000</v>
      </c>
    </row>
    <row r="3634" spans="1:3" s="76" customFormat="1" x14ac:dyDescent="0.2">
      <c r="A3634" s="30">
        <v>412400</v>
      </c>
      <c r="B3634" s="31" t="s">
        <v>89</v>
      </c>
      <c r="C3634" s="47">
        <v>2000</v>
      </c>
    </row>
    <row r="3635" spans="1:3" s="76" customFormat="1" x14ac:dyDescent="0.2">
      <c r="A3635" s="30">
        <v>412500</v>
      </c>
      <c r="B3635" s="31" t="s">
        <v>90</v>
      </c>
      <c r="C3635" s="47">
        <v>80000</v>
      </c>
    </row>
    <row r="3636" spans="1:3" s="76" customFormat="1" x14ac:dyDescent="0.2">
      <c r="A3636" s="30">
        <v>412600</v>
      </c>
      <c r="B3636" s="31" t="s">
        <v>201</v>
      </c>
      <c r="C3636" s="47">
        <v>9500</v>
      </c>
    </row>
    <row r="3637" spans="1:3" s="76" customFormat="1" x14ac:dyDescent="0.2">
      <c r="A3637" s="30">
        <v>412700</v>
      </c>
      <c r="B3637" s="31" t="s">
        <v>188</v>
      </c>
      <c r="C3637" s="47">
        <v>80000</v>
      </c>
    </row>
    <row r="3638" spans="1:3" s="76" customFormat="1" x14ac:dyDescent="0.2">
      <c r="A3638" s="30">
        <v>412900</v>
      </c>
      <c r="B3638" s="39" t="s">
        <v>508</v>
      </c>
      <c r="C3638" s="47">
        <v>0</v>
      </c>
    </row>
    <row r="3639" spans="1:3" s="76" customFormat="1" x14ac:dyDescent="0.2">
      <c r="A3639" s="30">
        <v>412900</v>
      </c>
      <c r="B3639" s="39" t="s">
        <v>277</v>
      </c>
      <c r="C3639" s="47">
        <v>47000</v>
      </c>
    </row>
    <row r="3640" spans="1:3" s="76" customFormat="1" x14ac:dyDescent="0.2">
      <c r="A3640" s="30">
        <v>412900</v>
      </c>
      <c r="B3640" s="39" t="s">
        <v>295</v>
      </c>
      <c r="C3640" s="47">
        <v>4000</v>
      </c>
    </row>
    <row r="3641" spans="1:3" s="76" customFormat="1" x14ac:dyDescent="0.2">
      <c r="A3641" s="30">
        <v>412900</v>
      </c>
      <c r="B3641" s="39" t="s">
        <v>296</v>
      </c>
      <c r="C3641" s="47">
        <v>1500</v>
      </c>
    </row>
    <row r="3642" spans="1:3" s="76" customFormat="1" x14ac:dyDescent="0.2">
      <c r="A3642" s="30">
        <v>412900</v>
      </c>
      <c r="B3642" s="39" t="s">
        <v>297</v>
      </c>
      <c r="C3642" s="47">
        <v>8500</v>
      </c>
    </row>
    <row r="3643" spans="1:3" s="76" customFormat="1" x14ac:dyDescent="0.2">
      <c r="A3643" s="30">
        <v>412900</v>
      </c>
      <c r="B3643" s="39" t="s">
        <v>279</v>
      </c>
      <c r="C3643" s="47">
        <v>170000</v>
      </c>
    </row>
    <row r="3644" spans="1:3" s="77" customFormat="1" ht="19.5" x14ac:dyDescent="0.2">
      <c r="A3644" s="40">
        <v>510000</v>
      </c>
      <c r="B3644" s="38" t="s">
        <v>140</v>
      </c>
      <c r="C3644" s="48">
        <f t="shared" ref="C3644" si="324">C3645+C3647</f>
        <v>2346500</v>
      </c>
    </row>
    <row r="3645" spans="1:3" s="77" customFormat="1" ht="19.5" x14ac:dyDescent="0.2">
      <c r="A3645" s="40">
        <v>511000</v>
      </c>
      <c r="B3645" s="38" t="s">
        <v>141</v>
      </c>
      <c r="C3645" s="48">
        <f t="shared" ref="C3645" si="325">C3646</f>
        <v>46500</v>
      </c>
    </row>
    <row r="3646" spans="1:3" s="76" customFormat="1" x14ac:dyDescent="0.2">
      <c r="A3646" s="30">
        <v>511300</v>
      </c>
      <c r="B3646" s="31" t="s">
        <v>144</v>
      </c>
      <c r="C3646" s="47">
        <v>46500</v>
      </c>
    </row>
    <row r="3647" spans="1:3" s="77" customFormat="1" ht="19.5" x14ac:dyDescent="0.2">
      <c r="A3647" s="40">
        <v>516000</v>
      </c>
      <c r="B3647" s="38" t="s">
        <v>151</v>
      </c>
      <c r="C3647" s="48">
        <f t="shared" ref="C3647" si="326">C3648</f>
        <v>2300000</v>
      </c>
    </row>
    <row r="3648" spans="1:3" s="76" customFormat="1" x14ac:dyDescent="0.2">
      <c r="A3648" s="30">
        <v>516100</v>
      </c>
      <c r="B3648" s="31" t="s">
        <v>151</v>
      </c>
      <c r="C3648" s="47">
        <v>2300000</v>
      </c>
    </row>
    <row r="3649" spans="1:3" s="77" customFormat="1" ht="19.5" x14ac:dyDescent="0.2">
      <c r="A3649" s="40">
        <v>630000</v>
      </c>
      <c r="B3649" s="38" t="s">
        <v>176</v>
      </c>
      <c r="C3649" s="48">
        <f t="shared" ref="C3649:C3650" si="327">C3650</f>
        <v>30000</v>
      </c>
    </row>
    <row r="3650" spans="1:3" s="77" customFormat="1" ht="19.5" x14ac:dyDescent="0.2">
      <c r="A3650" s="40">
        <v>638000</v>
      </c>
      <c r="B3650" s="38" t="s">
        <v>120</v>
      </c>
      <c r="C3650" s="48">
        <f t="shared" si="327"/>
        <v>30000</v>
      </c>
    </row>
    <row r="3651" spans="1:3" s="76" customFormat="1" x14ac:dyDescent="0.2">
      <c r="A3651" s="30">
        <v>638100</v>
      </c>
      <c r="B3651" s="31" t="s">
        <v>181</v>
      </c>
      <c r="C3651" s="47">
        <v>30000</v>
      </c>
    </row>
    <row r="3652" spans="1:3" s="78" customFormat="1" x14ac:dyDescent="0.2">
      <c r="A3652" s="72"/>
      <c r="B3652" s="73" t="s">
        <v>214</v>
      </c>
      <c r="C3652" s="70">
        <f>C3624+C3644+C3649</f>
        <v>7433700</v>
      </c>
    </row>
    <row r="3653" spans="1:3" s="76" customFormat="1" x14ac:dyDescent="0.2">
      <c r="A3653" s="28"/>
      <c r="B3653" s="32"/>
      <c r="C3653" s="17"/>
    </row>
    <row r="3654" spans="1:3" s="76" customFormat="1" x14ac:dyDescent="0.2">
      <c r="A3654" s="28"/>
      <c r="B3654" s="32"/>
      <c r="C3654" s="17"/>
    </row>
    <row r="3655" spans="1:3" s="76" customFormat="1" x14ac:dyDescent="0.2">
      <c r="A3655" s="30" t="s">
        <v>668</v>
      </c>
      <c r="B3655" s="31"/>
      <c r="C3655" s="17"/>
    </row>
    <row r="3656" spans="1:3" s="76" customFormat="1" x14ac:dyDescent="0.2">
      <c r="A3656" s="30" t="s">
        <v>232</v>
      </c>
      <c r="B3656" s="31"/>
      <c r="C3656" s="17"/>
    </row>
    <row r="3657" spans="1:3" s="76" customFormat="1" x14ac:dyDescent="0.2">
      <c r="A3657" s="30" t="s">
        <v>370</v>
      </c>
      <c r="B3657" s="31"/>
      <c r="C3657" s="17"/>
    </row>
    <row r="3658" spans="1:3" s="76" customFormat="1" x14ac:dyDescent="0.2">
      <c r="A3658" s="30" t="s">
        <v>507</v>
      </c>
      <c r="B3658" s="31"/>
      <c r="C3658" s="17"/>
    </row>
    <row r="3659" spans="1:3" s="76" customFormat="1" x14ac:dyDescent="0.2">
      <c r="A3659" s="28"/>
      <c r="B3659" s="31"/>
      <c r="C3659" s="17"/>
    </row>
    <row r="3660" spans="1:3" s="77" customFormat="1" ht="19.5" x14ac:dyDescent="0.2">
      <c r="A3660" s="40">
        <v>410000</v>
      </c>
      <c r="B3660" s="34" t="s">
        <v>83</v>
      </c>
      <c r="C3660" s="48">
        <f>C3661+C3666</f>
        <v>1050900</v>
      </c>
    </row>
    <row r="3661" spans="1:3" s="77" customFormat="1" ht="19.5" x14ac:dyDescent="0.2">
      <c r="A3661" s="40">
        <v>411000</v>
      </c>
      <c r="B3661" s="34" t="s">
        <v>186</v>
      </c>
      <c r="C3661" s="48">
        <f t="shared" ref="C3661" si="328">SUM(C3662:C3665)</f>
        <v>601000</v>
      </c>
    </row>
    <row r="3662" spans="1:3" s="76" customFormat="1" x14ac:dyDescent="0.2">
      <c r="A3662" s="30">
        <v>411100</v>
      </c>
      <c r="B3662" s="31" t="s">
        <v>84</v>
      </c>
      <c r="C3662" s="47">
        <v>550000</v>
      </c>
    </row>
    <row r="3663" spans="1:3" s="76" customFormat="1" x14ac:dyDescent="0.2">
      <c r="A3663" s="30">
        <v>411200</v>
      </c>
      <c r="B3663" s="31" t="s">
        <v>199</v>
      </c>
      <c r="C3663" s="47">
        <v>7000</v>
      </c>
    </row>
    <row r="3664" spans="1:3" s="76" customFormat="1" ht="37.5" x14ac:dyDescent="0.2">
      <c r="A3664" s="30">
        <v>411300</v>
      </c>
      <c r="B3664" s="31" t="s">
        <v>85</v>
      </c>
      <c r="C3664" s="47">
        <v>40000</v>
      </c>
    </row>
    <row r="3665" spans="1:3" s="76" customFormat="1" x14ac:dyDescent="0.2">
      <c r="A3665" s="30">
        <v>411400</v>
      </c>
      <c r="B3665" s="31" t="s">
        <v>86</v>
      </c>
      <c r="C3665" s="47">
        <v>4000</v>
      </c>
    </row>
    <row r="3666" spans="1:3" s="77" customFormat="1" ht="18.75" customHeight="1" x14ac:dyDescent="0.2">
      <c r="A3666" s="40">
        <v>412000</v>
      </c>
      <c r="B3666" s="38" t="s">
        <v>191</v>
      </c>
      <c r="C3666" s="48">
        <f t="shared" ref="C3666" si="329">SUM(C3667:C3678)</f>
        <v>449900</v>
      </c>
    </row>
    <row r="3667" spans="1:3" s="76" customFormat="1" x14ac:dyDescent="0.2">
      <c r="A3667" s="49">
        <v>412100</v>
      </c>
      <c r="B3667" s="31" t="s">
        <v>87</v>
      </c>
      <c r="C3667" s="47">
        <v>4800</v>
      </c>
    </row>
    <row r="3668" spans="1:3" s="76" customFormat="1" x14ac:dyDescent="0.2">
      <c r="A3668" s="30">
        <v>412200</v>
      </c>
      <c r="B3668" s="31" t="s">
        <v>200</v>
      </c>
      <c r="C3668" s="47">
        <v>31500</v>
      </c>
    </row>
    <row r="3669" spans="1:3" s="76" customFormat="1" x14ac:dyDescent="0.2">
      <c r="A3669" s="30">
        <v>412300</v>
      </c>
      <c r="B3669" s="31" t="s">
        <v>88</v>
      </c>
      <c r="C3669" s="47">
        <v>13300</v>
      </c>
    </row>
    <row r="3670" spans="1:3" s="76" customFormat="1" x14ac:dyDescent="0.2">
      <c r="A3670" s="30">
        <v>412400</v>
      </c>
      <c r="B3670" s="31" t="s">
        <v>89</v>
      </c>
      <c r="C3670" s="47">
        <v>332700</v>
      </c>
    </row>
    <row r="3671" spans="1:3" s="76" customFormat="1" x14ac:dyDescent="0.2">
      <c r="A3671" s="30">
        <v>412500</v>
      </c>
      <c r="B3671" s="31" t="s">
        <v>90</v>
      </c>
      <c r="C3671" s="47">
        <v>7000</v>
      </c>
    </row>
    <row r="3672" spans="1:3" s="76" customFormat="1" x14ac:dyDescent="0.2">
      <c r="A3672" s="30">
        <v>412600</v>
      </c>
      <c r="B3672" s="31" t="s">
        <v>201</v>
      </c>
      <c r="C3672" s="47">
        <v>5100</v>
      </c>
    </row>
    <row r="3673" spans="1:3" s="76" customFormat="1" x14ac:dyDescent="0.2">
      <c r="A3673" s="30">
        <v>412700</v>
      </c>
      <c r="B3673" s="31" t="s">
        <v>188</v>
      </c>
      <c r="C3673" s="47">
        <v>9000</v>
      </c>
    </row>
    <row r="3674" spans="1:3" s="76" customFormat="1" x14ac:dyDescent="0.2">
      <c r="A3674" s="30">
        <v>412900</v>
      </c>
      <c r="B3674" s="39" t="s">
        <v>508</v>
      </c>
      <c r="C3674" s="47">
        <v>0</v>
      </c>
    </row>
    <row r="3675" spans="1:3" s="76" customFormat="1" x14ac:dyDescent="0.2">
      <c r="A3675" s="30">
        <v>412900</v>
      </c>
      <c r="B3675" s="39" t="s">
        <v>277</v>
      </c>
      <c r="C3675" s="47">
        <v>40000</v>
      </c>
    </row>
    <row r="3676" spans="1:3" s="76" customFormat="1" x14ac:dyDescent="0.2">
      <c r="A3676" s="30">
        <v>412900</v>
      </c>
      <c r="B3676" s="39" t="s">
        <v>295</v>
      </c>
      <c r="C3676" s="47">
        <v>1000</v>
      </c>
    </row>
    <row r="3677" spans="1:3" s="76" customFormat="1" x14ac:dyDescent="0.2">
      <c r="A3677" s="30">
        <v>412900</v>
      </c>
      <c r="B3677" s="39" t="s">
        <v>296</v>
      </c>
      <c r="C3677" s="47">
        <v>5000</v>
      </c>
    </row>
    <row r="3678" spans="1:3" s="76" customFormat="1" x14ac:dyDescent="0.2">
      <c r="A3678" s="30">
        <v>412900</v>
      </c>
      <c r="B3678" s="39" t="s">
        <v>279</v>
      </c>
      <c r="C3678" s="47">
        <v>500</v>
      </c>
    </row>
    <row r="3679" spans="1:3" s="77" customFormat="1" ht="19.5" x14ac:dyDescent="0.2">
      <c r="A3679" s="40">
        <v>510000</v>
      </c>
      <c r="B3679" s="38" t="s">
        <v>140</v>
      </c>
      <c r="C3679" s="48">
        <f t="shared" ref="C3679" si="330">C3680</f>
        <v>30000</v>
      </c>
    </row>
    <row r="3680" spans="1:3" s="77" customFormat="1" ht="19.5" x14ac:dyDescent="0.2">
      <c r="A3680" s="40">
        <v>511000</v>
      </c>
      <c r="B3680" s="38" t="s">
        <v>141</v>
      </c>
      <c r="C3680" s="48">
        <f t="shared" ref="C3680" si="331">C3681</f>
        <v>30000</v>
      </c>
    </row>
    <row r="3681" spans="1:3" s="76" customFormat="1" x14ac:dyDescent="0.2">
      <c r="A3681" s="30">
        <v>511300</v>
      </c>
      <c r="B3681" s="31" t="s">
        <v>144</v>
      </c>
      <c r="C3681" s="47">
        <v>30000</v>
      </c>
    </row>
    <row r="3682" spans="1:3" s="77" customFormat="1" ht="19.5" x14ac:dyDescent="0.2">
      <c r="A3682" s="40">
        <v>630000</v>
      </c>
      <c r="B3682" s="38" t="s">
        <v>176</v>
      </c>
      <c r="C3682" s="48">
        <f t="shared" ref="C3682:C3683" si="332">C3683</f>
        <v>42000</v>
      </c>
    </row>
    <row r="3683" spans="1:3" s="77" customFormat="1" ht="19.5" x14ac:dyDescent="0.2">
      <c r="A3683" s="40">
        <v>638000</v>
      </c>
      <c r="B3683" s="38" t="s">
        <v>120</v>
      </c>
      <c r="C3683" s="48">
        <f t="shared" si="332"/>
        <v>42000</v>
      </c>
    </row>
    <row r="3684" spans="1:3" s="76" customFormat="1" x14ac:dyDescent="0.2">
      <c r="A3684" s="30">
        <v>638100</v>
      </c>
      <c r="B3684" s="31" t="s">
        <v>181</v>
      </c>
      <c r="C3684" s="47">
        <v>42000</v>
      </c>
    </row>
    <row r="3685" spans="1:3" s="78" customFormat="1" x14ac:dyDescent="0.2">
      <c r="A3685" s="72"/>
      <c r="B3685" s="73" t="s">
        <v>214</v>
      </c>
      <c r="C3685" s="70">
        <f>C3660+C3679+C3682</f>
        <v>1122900</v>
      </c>
    </row>
    <row r="3686" spans="1:3" s="76" customFormat="1" x14ac:dyDescent="0.2">
      <c r="A3686" s="28"/>
      <c r="B3686" s="32"/>
      <c r="C3686" s="17"/>
    </row>
    <row r="3687" spans="1:3" s="76" customFormat="1" x14ac:dyDescent="0.2">
      <c r="A3687" s="28"/>
      <c r="B3687" s="32"/>
      <c r="C3687" s="17"/>
    </row>
    <row r="3688" spans="1:3" s="76" customFormat="1" x14ac:dyDescent="0.2">
      <c r="A3688" s="30" t="s">
        <v>669</v>
      </c>
      <c r="B3688" s="31"/>
      <c r="C3688" s="17"/>
    </row>
    <row r="3689" spans="1:3" s="76" customFormat="1" x14ac:dyDescent="0.2">
      <c r="A3689" s="30" t="s">
        <v>232</v>
      </c>
      <c r="B3689" s="31"/>
      <c r="C3689" s="17"/>
    </row>
    <row r="3690" spans="1:3" s="76" customFormat="1" x14ac:dyDescent="0.2">
      <c r="A3690" s="30" t="s">
        <v>372</v>
      </c>
      <c r="B3690" s="31"/>
      <c r="C3690" s="17"/>
    </row>
    <row r="3691" spans="1:3" s="76" customFormat="1" x14ac:dyDescent="0.2">
      <c r="A3691" s="30" t="s">
        <v>507</v>
      </c>
      <c r="B3691" s="31"/>
      <c r="C3691" s="17"/>
    </row>
    <row r="3692" spans="1:3" s="76" customFormat="1" x14ac:dyDescent="0.2">
      <c r="A3692" s="28"/>
      <c r="B3692" s="31"/>
      <c r="C3692" s="17"/>
    </row>
    <row r="3693" spans="1:3" s="77" customFormat="1" ht="19.5" x14ac:dyDescent="0.2">
      <c r="A3693" s="40">
        <v>410000</v>
      </c>
      <c r="B3693" s="34" t="s">
        <v>83</v>
      </c>
      <c r="C3693" s="48">
        <f t="shared" ref="C3693" si="333">C3694+C3699+C3714+C3712</f>
        <v>2001400</v>
      </c>
    </row>
    <row r="3694" spans="1:3" s="77" customFormat="1" ht="19.5" x14ac:dyDescent="0.2">
      <c r="A3694" s="40">
        <v>411000</v>
      </c>
      <c r="B3694" s="34" t="s">
        <v>186</v>
      </c>
      <c r="C3694" s="48">
        <f>SUM(C3695:C3698)</f>
        <v>1697100</v>
      </c>
    </row>
    <row r="3695" spans="1:3" s="76" customFormat="1" x14ac:dyDescent="0.2">
      <c r="A3695" s="30">
        <v>411100</v>
      </c>
      <c r="B3695" s="31" t="s">
        <v>84</v>
      </c>
      <c r="C3695" s="47">
        <v>1600000</v>
      </c>
    </row>
    <row r="3696" spans="1:3" s="76" customFormat="1" x14ac:dyDescent="0.2">
      <c r="A3696" s="30">
        <v>411200</v>
      </c>
      <c r="B3696" s="31" t="s">
        <v>199</v>
      </c>
      <c r="C3696" s="47">
        <v>49100</v>
      </c>
    </row>
    <row r="3697" spans="1:3" s="76" customFormat="1" ht="37.5" x14ac:dyDescent="0.2">
      <c r="A3697" s="30">
        <v>411300</v>
      </c>
      <c r="B3697" s="31" t="s">
        <v>85</v>
      </c>
      <c r="C3697" s="47">
        <v>33000</v>
      </c>
    </row>
    <row r="3698" spans="1:3" s="76" customFormat="1" x14ac:dyDescent="0.2">
      <c r="A3698" s="30">
        <v>411400</v>
      </c>
      <c r="B3698" s="31" t="s">
        <v>86</v>
      </c>
      <c r="C3698" s="47">
        <v>15000</v>
      </c>
    </row>
    <row r="3699" spans="1:3" s="77" customFormat="1" ht="19.5" x14ac:dyDescent="0.2">
      <c r="A3699" s="40">
        <v>412000</v>
      </c>
      <c r="B3699" s="38" t="s">
        <v>191</v>
      </c>
      <c r="C3699" s="48">
        <f>SUM(C3700:C3711)</f>
        <v>299300</v>
      </c>
    </row>
    <row r="3700" spans="1:3" s="76" customFormat="1" x14ac:dyDescent="0.2">
      <c r="A3700" s="49">
        <v>412100</v>
      </c>
      <c r="B3700" s="31" t="s">
        <v>87</v>
      </c>
      <c r="C3700" s="47">
        <v>1000</v>
      </c>
    </row>
    <row r="3701" spans="1:3" s="76" customFormat="1" x14ac:dyDescent="0.2">
      <c r="A3701" s="30">
        <v>412200</v>
      </c>
      <c r="B3701" s="31" t="s">
        <v>200</v>
      </c>
      <c r="C3701" s="47">
        <v>50000</v>
      </c>
    </row>
    <row r="3702" spans="1:3" s="76" customFormat="1" x14ac:dyDescent="0.2">
      <c r="A3702" s="30">
        <v>412300</v>
      </c>
      <c r="B3702" s="31" t="s">
        <v>88</v>
      </c>
      <c r="C3702" s="47">
        <v>39000</v>
      </c>
    </row>
    <row r="3703" spans="1:3" s="76" customFormat="1" x14ac:dyDescent="0.2">
      <c r="A3703" s="30">
        <v>412500</v>
      </c>
      <c r="B3703" s="31" t="s">
        <v>90</v>
      </c>
      <c r="C3703" s="47">
        <v>15000</v>
      </c>
    </row>
    <row r="3704" spans="1:3" s="76" customFormat="1" x14ac:dyDescent="0.2">
      <c r="A3704" s="30">
        <v>412600</v>
      </c>
      <c r="B3704" s="31" t="s">
        <v>201</v>
      </c>
      <c r="C3704" s="47">
        <v>1300</v>
      </c>
    </row>
    <row r="3705" spans="1:3" s="76" customFormat="1" x14ac:dyDescent="0.2">
      <c r="A3705" s="30">
        <v>412700</v>
      </c>
      <c r="B3705" s="31" t="s">
        <v>188</v>
      </c>
      <c r="C3705" s="47">
        <v>150000</v>
      </c>
    </row>
    <row r="3706" spans="1:3" s="76" customFormat="1" x14ac:dyDescent="0.2">
      <c r="A3706" s="30">
        <v>412900</v>
      </c>
      <c r="B3706" s="39" t="s">
        <v>508</v>
      </c>
      <c r="C3706" s="47">
        <v>0</v>
      </c>
    </row>
    <row r="3707" spans="1:3" s="76" customFormat="1" x14ac:dyDescent="0.2">
      <c r="A3707" s="30">
        <v>412900</v>
      </c>
      <c r="B3707" s="39" t="s">
        <v>277</v>
      </c>
      <c r="C3707" s="47">
        <v>33000</v>
      </c>
    </row>
    <row r="3708" spans="1:3" s="76" customFormat="1" x14ac:dyDescent="0.2">
      <c r="A3708" s="30">
        <v>412900</v>
      </c>
      <c r="B3708" s="39" t="s">
        <v>295</v>
      </c>
      <c r="C3708" s="47">
        <v>2500</v>
      </c>
    </row>
    <row r="3709" spans="1:3" s="76" customFormat="1" x14ac:dyDescent="0.2">
      <c r="A3709" s="30">
        <v>412900</v>
      </c>
      <c r="B3709" s="39" t="s">
        <v>296</v>
      </c>
      <c r="C3709" s="47">
        <v>2500</v>
      </c>
    </row>
    <row r="3710" spans="1:3" s="76" customFormat="1" x14ac:dyDescent="0.2">
      <c r="A3710" s="30">
        <v>412900</v>
      </c>
      <c r="B3710" s="39" t="s">
        <v>297</v>
      </c>
      <c r="C3710" s="47">
        <v>3000</v>
      </c>
    </row>
    <row r="3711" spans="1:3" s="76" customFormat="1" x14ac:dyDescent="0.2">
      <c r="A3711" s="30">
        <v>412900</v>
      </c>
      <c r="B3711" s="39" t="s">
        <v>279</v>
      </c>
      <c r="C3711" s="47">
        <v>2000</v>
      </c>
    </row>
    <row r="3712" spans="1:3" s="77" customFormat="1" ht="19.5" x14ac:dyDescent="0.2">
      <c r="A3712" s="40">
        <v>415000</v>
      </c>
      <c r="B3712" s="33" t="s">
        <v>48</v>
      </c>
      <c r="C3712" s="48">
        <f t="shared" ref="C3712" si="334">C3713</f>
        <v>1000</v>
      </c>
    </row>
    <row r="3713" spans="1:3" s="76" customFormat="1" x14ac:dyDescent="0.2">
      <c r="A3713" s="30">
        <v>415200</v>
      </c>
      <c r="B3713" s="31" t="s">
        <v>63</v>
      </c>
      <c r="C3713" s="47">
        <v>1000</v>
      </c>
    </row>
    <row r="3714" spans="1:3" s="77" customFormat="1" ht="39" x14ac:dyDescent="0.2">
      <c r="A3714" s="40">
        <v>418000</v>
      </c>
      <c r="B3714" s="38" t="s">
        <v>195</v>
      </c>
      <c r="C3714" s="48">
        <f t="shared" ref="C3714" si="335">C3715</f>
        <v>4000</v>
      </c>
    </row>
    <row r="3715" spans="1:3" s="76" customFormat="1" x14ac:dyDescent="0.2">
      <c r="A3715" s="30">
        <v>418400</v>
      </c>
      <c r="B3715" s="31" t="s">
        <v>135</v>
      </c>
      <c r="C3715" s="47">
        <v>4000</v>
      </c>
    </row>
    <row r="3716" spans="1:3" s="77" customFormat="1" ht="19.5" x14ac:dyDescent="0.2">
      <c r="A3716" s="40">
        <v>480000</v>
      </c>
      <c r="B3716" s="38" t="s">
        <v>136</v>
      </c>
      <c r="C3716" s="48">
        <f t="shared" ref="C3716:C3717" si="336">C3717</f>
        <v>1000</v>
      </c>
    </row>
    <row r="3717" spans="1:3" s="77" customFormat="1" ht="19.5" x14ac:dyDescent="0.2">
      <c r="A3717" s="40">
        <v>488000</v>
      </c>
      <c r="B3717" s="38" t="s">
        <v>99</v>
      </c>
      <c r="C3717" s="48">
        <f t="shared" si="336"/>
        <v>1000</v>
      </c>
    </row>
    <row r="3718" spans="1:3" s="76" customFormat="1" x14ac:dyDescent="0.2">
      <c r="A3718" s="30">
        <v>488100</v>
      </c>
      <c r="B3718" s="31" t="s">
        <v>99</v>
      </c>
      <c r="C3718" s="47">
        <v>1000</v>
      </c>
    </row>
    <row r="3719" spans="1:3" s="77" customFormat="1" ht="18.75" customHeight="1" x14ac:dyDescent="0.2">
      <c r="A3719" s="40">
        <v>510000</v>
      </c>
      <c r="B3719" s="38" t="s">
        <v>140</v>
      </c>
      <c r="C3719" s="48">
        <f>C3720+C3722+C3724</f>
        <v>199000</v>
      </c>
    </row>
    <row r="3720" spans="1:3" s="77" customFormat="1" ht="19.5" x14ac:dyDescent="0.2">
      <c r="A3720" s="40">
        <v>511000</v>
      </c>
      <c r="B3720" s="38" t="s">
        <v>141</v>
      </c>
      <c r="C3720" s="48">
        <f t="shared" ref="C3720" si="337">C3721</f>
        <v>40000</v>
      </c>
    </row>
    <row r="3721" spans="1:3" s="76" customFormat="1" x14ac:dyDescent="0.2">
      <c r="A3721" s="30">
        <v>511300</v>
      </c>
      <c r="B3721" s="31" t="s">
        <v>144</v>
      </c>
      <c r="C3721" s="47">
        <v>40000</v>
      </c>
    </row>
    <row r="3722" spans="1:3" s="77" customFormat="1" ht="19.5" x14ac:dyDescent="0.2">
      <c r="A3722" s="40">
        <v>516000</v>
      </c>
      <c r="B3722" s="38" t="s">
        <v>151</v>
      </c>
      <c r="C3722" s="48">
        <f t="shared" ref="C3722" si="338">C3723</f>
        <v>152000</v>
      </c>
    </row>
    <row r="3723" spans="1:3" s="76" customFormat="1" x14ac:dyDescent="0.2">
      <c r="A3723" s="30">
        <v>516100</v>
      </c>
      <c r="B3723" s="31" t="s">
        <v>151</v>
      </c>
      <c r="C3723" s="47">
        <v>152000</v>
      </c>
    </row>
    <row r="3724" spans="1:3" s="77" customFormat="1" ht="19.5" x14ac:dyDescent="0.2">
      <c r="A3724" s="64">
        <v>518000</v>
      </c>
      <c r="B3724" s="38" t="s">
        <v>152</v>
      </c>
      <c r="C3724" s="48">
        <f t="shared" ref="C3724" si="339">C3725</f>
        <v>7000</v>
      </c>
    </row>
    <row r="3725" spans="1:3" s="76" customFormat="1" x14ac:dyDescent="0.2">
      <c r="A3725" s="65">
        <v>518100</v>
      </c>
      <c r="B3725" s="31" t="s">
        <v>152</v>
      </c>
      <c r="C3725" s="47">
        <v>7000</v>
      </c>
    </row>
    <row r="3726" spans="1:3" s="77" customFormat="1" ht="19.5" x14ac:dyDescent="0.2">
      <c r="A3726" s="40">
        <v>630000</v>
      </c>
      <c r="B3726" s="38" t="s">
        <v>176</v>
      </c>
      <c r="C3726" s="48">
        <f>C3729+C3727</f>
        <v>51000</v>
      </c>
    </row>
    <row r="3727" spans="1:3" s="77" customFormat="1" ht="19.5" x14ac:dyDescent="0.2">
      <c r="A3727" s="40">
        <v>631000</v>
      </c>
      <c r="B3727" s="38" t="s">
        <v>119</v>
      </c>
      <c r="C3727" s="48">
        <f t="shared" ref="C3727" si="340">C3728</f>
        <v>1000</v>
      </c>
    </row>
    <row r="3728" spans="1:3" s="76" customFormat="1" x14ac:dyDescent="0.2">
      <c r="A3728" s="30">
        <v>631900</v>
      </c>
      <c r="B3728" s="31" t="s">
        <v>312</v>
      </c>
      <c r="C3728" s="47">
        <v>1000</v>
      </c>
    </row>
    <row r="3729" spans="1:3" s="77" customFormat="1" ht="19.5" x14ac:dyDescent="0.2">
      <c r="A3729" s="40">
        <v>638000</v>
      </c>
      <c r="B3729" s="38" t="s">
        <v>120</v>
      </c>
      <c r="C3729" s="48">
        <f t="shared" ref="C3729" si="341">C3730</f>
        <v>50000</v>
      </c>
    </row>
    <row r="3730" spans="1:3" s="76" customFormat="1" x14ac:dyDescent="0.2">
      <c r="A3730" s="30">
        <v>638100</v>
      </c>
      <c r="B3730" s="31" t="s">
        <v>181</v>
      </c>
      <c r="C3730" s="47">
        <v>50000</v>
      </c>
    </row>
    <row r="3731" spans="1:3" s="76" customFormat="1" x14ac:dyDescent="0.2">
      <c r="A3731" s="53"/>
      <c r="B3731" s="43" t="s">
        <v>214</v>
      </c>
      <c r="C3731" s="52">
        <f t="shared" ref="C3731" si="342">C3693+C3719+C3726+C3716</f>
        <v>2252400</v>
      </c>
    </row>
    <row r="3732" spans="1:3" s="76" customFormat="1" x14ac:dyDescent="0.2">
      <c r="A3732" s="28"/>
      <c r="B3732" s="32"/>
      <c r="C3732" s="17"/>
    </row>
    <row r="3733" spans="1:3" s="76" customFormat="1" x14ac:dyDescent="0.2">
      <c r="A3733" s="28"/>
      <c r="B3733" s="32"/>
      <c r="C3733" s="17"/>
    </row>
    <row r="3734" spans="1:3" s="4" customFormat="1" ht="19.5" x14ac:dyDescent="0.2">
      <c r="A3734" s="30" t="s">
        <v>670</v>
      </c>
      <c r="B3734" s="38"/>
      <c r="C3734" s="47"/>
    </row>
    <row r="3735" spans="1:3" s="4" customFormat="1" ht="19.5" x14ac:dyDescent="0.2">
      <c r="A3735" s="30" t="s">
        <v>233</v>
      </c>
      <c r="B3735" s="38"/>
      <c r="C3735" s="47"/>
    </row>
    <row r="3736" spans="1:3" s="4" customFormat="1" ht="19.5" x14ac:dyDescent="0.2">
      <c r="A3736" s="30" t="s">
        <v>349</v>
      </c>
      <c r="B3736" s="38"/>
      <c r="C3736" s="47"/>
    </row>
    <row r="3737" spans="1:3" s="4" customFormat="1" ht="19.5" x14ac:dyDescent="0.2">
      <c r="A3737" s="30" t="s">
        <v>507</v>
      </c>
      <c r="B3737" s="38"/>
      <c r="C3737" s="47"/>
    </row>
    <row r="3738" spans="1:3" s="4" customFormat="1" x14ac:dyDescent="0.2">
      <c r="A3738" s="30"/>
      <c r="B3738" s="32"/>
      <c r="C3738" s="17"/>
    </row>
    <row r="3739" spans="1:3" s="4" customFormat="1" ht="19.5" x14ac:dyDescent="0.2">
      <c r="A3739" s="40">
        <v>410000</v>
      </c>
      <c r="B3739" s="34" t="s">
        <v>83</v>
      </c>
      <c r="C3739" s="48">
        <f>C3740+C3745+C3758+C3761+C3763</f>
        <v>3646000</v>
      </c>
    </row>
    <row r="3740" spans="1:3" s="4" customFormat="1" ht="19.5" x14ac:dyDescent="0.2">
      <c r="A3740" s="40">
        <v>411000</v>
      </c>
      <c r="B3740" s="34" t="s">
        <v>186</v>
      </c>
      <c r="C3740" s="48">
        <f>SUM(C3741:C3744)</f>
        <v>2058000</v>
      </c>
    </row>
    <row r="3741" spans="1:3" s="4" customFormat="1" x14ac:dyDescent="0.2">
      <c r="A3741" s="30">
        <v>411100</v>
      </c>
      <c r="B3741" s="31" t="s">
        <v>84</v>
      </c>
      <c r="C3741" s="47">
        <v>1920000</v>
      </c>
    </row>
    <row r="3742" spans="1:3" s="4" customFormat="1" ht="33.75" customHeight="1" x14ac:dyDescent="0.2">
      <c r="A3742" s="30">
        <v>411200</v>
      </c>
      <c r="B3742" s="31" t="s">
        <v>199</v>
      </c>
      <c r="C3742" s="47">
        <v>73000</v>
      </c>
    </row>
    <row r="3743" spans="1:3" s="4" customFormat="1" ht="33.75" customHeight="1" x14ac:dyDescent="0.2">
      <c r="A3743" s="30">
        <v>411300</v>
      </c>
      <c r="B3743" s="31" t="s">
        <v>85</v>
      </c>
      <c r="C3743" s="47">
        <v>35000</v>
      </c>
    </row>
    <row r="3744" spans="1:3" s="4" customFormat="1" x14ac:dyDescent="0.2">
      <c r="A3744" s="30">
        <v>411400</v>
      </c>
      <c r="B3744" s="31" t="s">
        <v>86</v>
      </c>
      <c r="C3744" s="47">
        <v>30000</v>
      </c>
    </row>
    <row r="3745" spans="1:3" s="4" customFormat="1" ht="18.75" customHeight="1" x14ac:dyDescent="0.2">
      <c r="A3745" s="40">
        <v>412000</v>
      </c>
      <c r="B3745" s="38" t="s">
        <v>191</v>
      </c>
      <c r="C3745" s="48">
        <f>SUM(C3746:C3757)</f>
        <v>565000</v>
      </c>
    </row>
    <row r="3746" spans="1:3" s="4" customFormat="1" x14ac:dyDescent="0.2">
      <c r="A3746" s="30">
        <v>412200</v>
      </c>
      <c r="B3746" s="31" t="s">
        <v>200</v>
      </c>
      <c r="C3746" s="47">
        <v>48000</v>
      </c>
    </row>
    <row r="3747" spans="1:3" s="4" customFormat="1" x14ac:dyDescent="0.2">
      <c r="A3747" s="30">
        <v>412300</v>
      </c>
      <c r="B3747" s="31" t="s">
        <v>88</v>
      </c>
      <c r="C3747" s="47">
        <v>20000</v>
      </c>
    </row>
    <row r="3748" spans="1:3" s="4" customFormat="1" x14ac:dyDescent="0.2">
      <c r="A3748" s="30">
        <v>412500</v>
      </c>
      <c r="B3748" s="31" t="s">
        <v>90</v>
      </c>
      <c r="C3748" s="47">
        <v>26000</v>
      </c>
    </row>
    <row r="3749" spans="1:3" s="4" customFormat="1" x14ac:dyDescent="0.2">
      <c r="A3749" s="30">
        <v>412600</v>
      </c>
      <c r="B3749" s="31" t="s">
        <v>201</v>
      </c>
      <c r="C3749" s="47">
        <v>50000</v>
      </c>
    </row>
    <row r="3750" spans="1:3" s="4" customFormat="1" x14ac:dyDescent="0.2">
      <c r="A3750" s="30">
        <v>412700</v>
      </c>
      <c r="B3750" s="31" t="s">
        <v>188</v>
      </c>
      <c r="C3750" s="47">
        <v>80000</v>
      </c>
    </row>
    <row r="3751" spans="1:3" s="4" customFormat="1" ht="19.5" customHeight="1" x14ac:dyDescent="0.2">
      <c r="A3751" s="30">
        <v>412700</v>
      </c>
      <c r="B3751" s="31" t="s">
        <v>487</v>
      </c>
      <c r="C3751" s="47">
        <v>280000</v>
      </c>
    </row>
    <row r="3752" spans="1:3" s="4" customFormat="1" x14ac:dyDescent="0.2">
      <c r="A3752" s="30">
        <v>412900</v>
      </c>
      <c r="B3752" s="39" t="s">
        <v>508</v>
      </c>
      <c r="C3752" s="47">
        <v>0</v>
      </c>
    </row>
    <row r="3753" spans="1:3" s="4" customFormat="1" x14ac:dyDescent="0.2">
      <c r="A3753" s="30">
        <v>412900</v>
      </c>
      <c r="B3753" s="39" t="s">
        <v>277</v>
      </c>
      <c r="C3753" s="47">
        <v>40000</v>
      </c>
    </row>
    <row r="3754" spans="1:3" s="4" customFormat="1" x14ac:dyDescent="0.2">
      <c r="A3754" s="30">
        <v>412900</v>
      </c>
      <c r="B3754" s="39" t="s">
        <v>295</v>
      </c>
      <c r="C3754" s="47">
        <v>4000</v>
      </c>
    </row>
    <row r="3755" spans="1:3" s="4" customFormat="1" x14ac:dyDescent="0.2">
      <c r="A3755" s="30">
        <v>412900</v>
      </c>
      <c r="B3755" s="39" t="s">
        <v>296</v>
      </c>
      <c r="C3755" s="47">
        <v>5000</v>
      </c>
    </row>
    <row r="3756" spans="1:3" s="4" customFormat="1" x14ac:dyDescent="0.2">
      <c r="A3756" s="30">
        <v>412900</v>
      </c>
      <c r="B3756" s="31" t="s">
        <v>297</v>
      </c>
      <c r="C3756" s="47">
        <v>4000</v>
      </c>
    </row>
    <row r="3757" spans="1:3" s="4" customFormat="1" x14ac:dyDescent="0.2">
      <c r="A3757" s="30">
        <v>412900</v>
      </c>
      <c r="B3757" s="31" t="s">
        <v>279</v>
      </c>
      <c r="C3757" s="47">
        <v>8000</v>
      </c>
    </row>
    <row r="3758" spans="1:3" s="51" customFormat="1" ht="18.75" customHeight="1" x14ac:dyDescent="0.2">
      <c r="A3758" s="40">
        <v>415000</v>
      </c>
      <c r="B3758" s="38" t="s">
        <v>48</v>
      </c>
      <c r="C3758" s="48">
        <f>SUM(C3759:C3760)</f>
        <v>1020000</v>
      </c>
    </row>
    <row r="3759" spans="1:3" s="4" customFormat="1" ht="39.75" customHeight="1" x14ac:dyDescent="0.2">
      <c r="A3759" s="30">
        <v>415200</v>
      </c>
      <c r="B3759" s="59" t="s">
        <v>671</v>
      </c>
      <c r="C3759" s="47">
        <v>1000000</v>
      </c>
    </row>
    <row r="3760" spans="1:3" s="4" customFormat="1" x14ac:dyDescent="0.2">
      <c r="A3760" s="30">
        <v>415200</v>
      </c>
      <c r="B3760" s="31" t="s">
        <v>488</v>
      </c>
      <c r="C3760" s="47">
        <v>20000</v>
      </c>
    </row>
    <row r="3761" spans="1:3" s="51" customFormat="1" ht="19.5" x14ac:dyDescent="0.2">
      <c r="A3761" s="40">
        <v>416000</v>
      </c>
      <c r="B3761" s="38" t="s">
        <v>193</v>
      </c>
      <c r="C3761" s="48">
        <f t="shared" ref="C3761" si="343">C3762</f>
        <v>1000</v>
      </c>
    </row>
    <row r="3762" spans="1:3" s="4" customFormat="1" x14ac:dyDescent="0.2">
      <c r="A3762" s="49">
        <v>416100</v>
      </c>
      <c r="B3762" s="31" t="s">
        <v>216</v>
      </c>
      <c r="C3762" s="47">
        <v>1000</v>
      </c>
    </row>
    <row r="3763" spans="1:3" s="50" customFormat="1" ht="39" x14ac:dyDescent="0.2">
      <c r="A3763" s="40">
        <v>418000</v>
      </c>
      <c r="B3763" s="38" t="s">
        <v>195</v>
      </c>
      <c r="C3763" s="48">
        <f t="shared" ref="C3763" si="344">C3764</f>
        <v>2000</v>
      </c>
    </row>
    <row r="3764" spans="1:3" s="4" customFormat="1" x14ac:dyDescent="0.2">
      <c r="A3764" s="49">
        <v>418400</v>
      </c>
      <c r="B3764" s="31" t="s">
        <v>135</v>
      </c>
      <c r="C3764" s="47">
        <v>2000</v>
      </c>
    </row>
    <row r="3765" spans="1:3" s="4" customFormat="1" ht="19.5" x14ac:dyDescent="0.2">
      <c r="A3765" s="40">
        <v>510000</v>
      </c>
      <c r="B3765" s="38" t="s">
        <v>140</v>
      </c>
      <c r="C3765" s="48">
        <f>C3766+C3768</f>
        <v>23000</v>
      </c>
    </row>
    <row r="3766" spans="1:3" s="4" customFormat="1" ht="19.5" x14ac:dyDescent="0.2">
      <c r="A3766" s="40">
        <v>511000</v>
      </c>
      <c r="B3766" s="38" t="s">
        <v>141</v>
      </c>
      <c r="C3766" s="48">
        <f>SUM(C3767:C3767)</f>
        <v>5000</v>
      </c>
    </row>
    <row r="3767" spans="1:3" s="4" customFormat="1" x14ac:dyDescent="0.2">
      <c r="A3767" s="30">
        <v>511300</v>
      </c>
      <c r="B3767" s="31" t="s">
        <v>144</v>
      </c>
      <c r="C3767" s="47">
        <v>5000</v>
      </c>
    </row>
    <row r="3768" spans="1:3" s="50" customFormat="1" ht="19.5" x14ac:dyDescent="0.2">
      <c r="A3768" s="40">
        <v>516000</v>
      </c>
      <c r="B3768" s="38" t="s">
        <v>151</v>
      </c>
      <c r="C3768" s="48">
        <f t="shared" ref="C3768" si="345">C3769</f>
        <v>18000</v>
      </c>
    </row>
    <row r="3769" spans="1:3" s="4" customFormat="1" x14ac:dyDescent="0.2">
      <c r="A3769" s="30">
        <v>516100</v>
      </c>
      <c r="B3769" s="31" t="s">
        <v>151</v>
      </c>
      <c r="C3769" s="47">
        <v>18000</v>
      </c>
    </row>
    <row r="3770" spans="1:3" s="50" customFormat="1" ht="19.5" x14ac:dyDescent="0.2">
      <c r="A3770" s="40">
        <v>630000</v>
      </c>
      <c r="B3770" s="38" t="s">
        <v>176</v>
      </c>
      <c r="C3770" s="48">
        <f>C3771</f>
        <v>35000</v>
      </c>
    </row>
    <row r="3771" spans="1:3" s="50" customFormat="1" ht="19.5" x14ac:dyDescent="0.2">
      <c r="A3771" s="40">
        <v>638000</v>
      </c>
      <c r="B3771" s="38" t="s">
        <v>120</v>
      </c>
      <c r="C3771" s="48">
        <f t="shared" ref="C3771" si="346">C3772</f>
        <v>35000</v>
      </c>
    </row>
    <row r="3772" spans="1:3" s="4" customFormat="1" ht="36.75" customHeight="1" x14ac:dyDescent="0.2">
      <c r="A3772" s="30">
        <v>638100</v>
      </c>
      <c r="B3772" s="31" t="s">
        <v>181</v>
      </c>
      <c r="C3772" s="47">
        <v>35000</v>
      </c>
    </row>
    <row r="3773" spans="1:3" s="4" customFormat="1" x14ac:dyDescent="0.2">
      <c r="A3773" s="53"/>
      <c r="B3773" s="43" t="s">
        <v>214</v>
      </c>
      <c r="C3773" s="52">
        <f>C3739+C3765+C3770</f>
        <v>3704000</v>
      </c>
    </row>
    <row r="3774" spans="1:3" s="4" customFormat="1" x14ac:dyDescent="0.2">
      <c r="A3774" s="15"/>
      <c r="B3774" s="16"/>
      <c r="C3774" s="17"/>
    </row>
    <row r="3775" spans="1:3" s="4" customFormat="1" x14ac:dyDescent="0.2">
      <c r="A3775" s="28"/>
      <c r="B3775" s="16"/>
      <c r="C3775" s="47"/>
    </row>
    <row r="3776" spans="1:3" s="4" customFormat="1" x14ac:dyDescent="0.2">
      <c r="A3776" s="30" t="s">
        <v>672</v>
      </c>
      <c r="B3776" s="71"/>
      <c r="C3776" s="47"/>
    </row>
    <row r="3777" spans="1:3" s="4" customFormat="1" ht="19.5" x14ac:dyDescent="0.2">
      <c r="A3777" s="30" t="s">
        <v>233</v>
      </c>
      <c r="B3777" s="38"/>
      <c r="C3777" s="47"/>
    </row>
    <row r="3778" spans="1:3" s="4" customFormat="1" ht="19.5" x14ac:dyDescent="0.2">
      <c r="A3778" s="30" t="s">
        <v>352</v>
      </c>
      <c r="B3778" s="38"/>
      <c r="C3778" s="47"/>
    </row>
    <row r="3779" spans="1:3" s="4" customFormat="1" ht="19.5" x14ac:dyDescent="0.2">
      <c r="A3779" s="30" t="s">
        <v>507</v>
      </c>
      <c r="B3779" s="38"/>
      <c r="C3779" s="47"/>
    </row>
    <row r="3780" spans="1:3" s="4" customFormat="1" x14ac:dyDescent="0.2">
      <c r="A3780" s="30"/>
      <c r="B3780" s="32"/>
      <c r="C3780" s="17"/>
    </row>
    <row r="3781" spans="1:3" s="4" customFormat="1" ht="18.75" customHeight="1" x14ac:dyDescent="0.2">
      <c r="A3781" s="40">
        <v>410000</v>
      </c>
      <c r="B3781" s="34" t="s">
        <v>83</v>
      </c>
      <c r="C3781" s="48">
        <f>C3782+C3787</f>
        <v>694900</v>
      </c>
    </row>
    <row r="3782" spans="1:3" s="4" customFormat="1" ht="19.5" x14ac:dyDescent="0.2">
      <c r="A3782" s="40">
        <v>411000</v>
      </c>
      <c r="B3782" s="34" t="s">
        <v>186</v>
      </c>
      <c r="C3782" s="48">
        <f>SUM(C3783:C3786)</f>
        <v>519300</v>
      </c>
    </row>
    <row r="3783" spans="1:3" s="4" customFormat="1" x14ac:dyDescent="0.2">
      <c r="A3783" s="30">
        <v>411100</v>
      </c>
      <c r="B3783" s="31" t="s">
        <v>84</v>
      </c>
      <c r="C3783" s="47">
        <v>498000</v>
      </c>
    </row>
    <row r="3784" spans="1:3" s="4" customFormat="1" x14ac:dyDescent="0.2">
      <c r="A3784" s="30">
        <v>411200</v>
      </c>
      <c r="B3784" s="31" t="s">
        <v>199</v>
      </c>
      <c r="C3784" s="47">
        <v>16500</v>
      </c>
    </row>
    <row r="3785" spans="1:3" s="4" customFormat="1" ht="37.5" x14ac:dyDescent="0.2">
      <c r="A3785" s="30">
        <v>411300</v>
      </c>
      <c r="B3785" s="31" t="s">
        <v>85</v>
      </c>
      <c r="C3785" s="47">
        <v>3300</v>
      </c>
    </row>
    <row r="3786" spans="1:3" s="4" customFormat="1" x14ac:dyDescent="0.2">
      <c r="A3786" s="30">
        <v>411400</v>
      </c>
      <c r="B3786" s="31" t="s">
        <v>86</v>
      </c>
      <c r="C3786" s="47">
        <v>1500</v>
      </c>
    </row>
    <row r="3787" spans="1:3" s="4" customFormat="1" ht="18.75" customHeight="1" x14ac:dyDescent="0.2">
      <c r="A3787" s="40">
        <v>412000</v>
      </c>
      <c r="B3787" s="38" t="s">
        <v>191</v>
      </c>
      <c r="C3787" s="48">
        <f>SUM(C3788:C3796)</f>
        <v>175600</v>
      </c>
    </row>
    <row r="3788" spans="1:3" s="4" customFormat="1" x14ac:dyDescent="0.2">
      <c r="A3788" s="30">
        <v>412200</v>
      </c>
      <c r="B3788" s="31" t="s">
        <v>200</v>
      </c>
      <c r="C3788" s="47">
        <v>31000</v>
      </c>
    </row>
    <row r="3789" spans="1:3" s="4" customFormat="1" x14ac:dyDescent="0.2">
      <c r="A3789" s="30">
        <v>412300</v>
      </c>
      <c r="B3789" s="31" t="s">
        <v>88</v>
      </c>
      <c r="C3789" s="47">
        <v>4900</v>
      </c>
    </row>
    <row r="3790" spans="1:3" s="4" customFormat="1" x14ac:dyDescent="0.2">
      <c r="A3790" s="30">
        <v>412500</v>
      </c>
      <c r="B3790" s="31" t="s">
        <v>90</v>
      </c>
      <c r="C3790" s="47">
        <v>3400</v>
      </c>
    </row>
    <row r="3791" spans="1:3" s="4" customFormat="1" x14ac:dyDescent="0.2">
      <c r="A3791" s="30">
        <v>412600</v>
      </c>
      <c r="B3791" s="31" t="s">
        <v>201</v>
      </c>
      <c r="C3791" s="47">
        <v>4300</v>
      </c>
    </row>
    <row r="3792" spans="1:3" s="4" customFormat="1" x14ac:dyDescent="0.2">
      <c r="A3792" s="30">
        <v>412700</v>
      </c>
      <c r="B3792" s="31" t="s">
        <v>188</v>
      </c>
      <c r="C3792" s="47">
        <v>80000</v>
      </c>
    </row>
    <row r="3793" spans="1:3" s="4" customFormat="1" x14ac:dyDescent="0.2">
      <c r="A3793" s="30">
        <v>412900</v>
      </c>
      <c r="B3793" s="39" t="s">
        <v>508</v>
      </c>
      <c r="C3793" s="47">
        <v>0</v>
      </c>
    </row>
    <row r="3794" spans="1:3" s="4" customFormat="1" x14ac:dyDescent="0.2">
      <c r="A3794" s="30">
        <v>412900</v>
      </c>
      <c r="B3794" s="39" t="s">
        <v>277</v>
      </c>
      <c r="C3794" s="47">
        <v>50000</v>
      </c>
    </row>
    <row r="3795" spans="1:3" s="4" customFormat="1" x14ac:dyDescent="0.2">
      <c r="A3795" s="30">
        <v>412900</v>
      </c>
      <c r="B3795" s="39" t="s">
        <v>297</v>
      </c>
      <c r="C3795" s="47">
        <v>1000</v>
      </c>
    </row>
    <row r="3796" spans="1:3" s="4" customFormat="1" x14ac:dyDescent="0.2">
      <c r="A3796" s="30">
        <v>412900</v>
      </c>
      <c r="B3796" s="31" t="s">
        <v>279</v>
      </c>
      <c r="C3796" s="47">
        <v>1000</v>
      </c>
    </row>
    <row r="3797" spans="1:3" s="4" customFormat="1" ht="19.5" x14ac:dyDescent="0.2">
      <c r="A3797" s="40">
        <v>510000</v>
      </c>
      <c r="B3797" s="38" t="s">
        <v>140</v>
      </c>
      <c r="C3797" s="48">
        <f>C3803+C3801+C3798</f>
        <v>3000</v>
      </c>
    </row>
    <row r="3798" spans="1:3" s="50" customFormat="1" ht="19.5" x14ac:dyDescent="0.2">
      <c r="A3798" s="40">
        <v>511000</v>
      </c>
      <c r="B3798" s="38" t="s">
        <v>141</v>
      </c>
      <c r="C3798" s="48">
        <f>SUM(C3799:C3800)</f>
        <v>0</v>
      </c>
    </row>
    <row r="3799" spans="1:3" s="4" customFormat="1" x14ac:dyDescent="0.2">
      <c r="A3799" s="30">
        <v>511300</v>
      </c>
      <c r="B3799" s="31" t="s">
        <v>144</v>
      </c>
      <c r="C3799" s="47">
        <v>0</v>
      </c>
    </row>
    <row r="3800" spans="1:3" s="4" customFormat="1" x14ac:dyDescent="0.2">
      <c r="A3800" s="30">
        <v>511700</v>
      </c>
      <c r="B3800" s="31" t="s">
        <v>147</v>
      </c>
      <c r="C3800" s="47">
        <v>0</v>
      </c>
    </row>
    <row r="3801" spans="1:3" s="50" customFormat="1" ht="19.5" x14ac:dyDescent="0.2">
      <c r="A3801" s="40">
        <v>513000</v>
      </c>
      <c r="B3801" s="38" t="s">
        <v>149</v>
      </c>
      <c r="C3801" s="48">
        <f t="shared" ref="C3801" si="347">C3802</f>
        <v>1000</v>
      </c>
    </row>
    <row r="3802" spans="1:3" s="4" customFormat="1" x14ac:dyDescent="0.2">
      <c r="A3802" s="49">
        <v>513700</v>
      </c>
      <c r="B3802" s="31" t="s">
        <v>150</v>
      </c>
      <c r="C3802" s="47">
        <v>1000</v>
      </c>
    </row>
    <row r="3803" spans="1:3" s="50" customFormat="1" ht="19.5" x14ac:dyDescent="0.2">
      <c r="A3803" s="40">
        <v>516000</v>
      </c>
      <c r="B3803" s="38" t="s">
        <v>151</v>
      </c>
      <c r="C3803" s="48">
        <f t="shared" ref="C3803" si="348">C3804</f>
        <v>2000</v>
      </c>
    </row>
    <row r="3804" spans="1:3" s="4" customFormat="1" x14ac:dyDescent="0.2">
      <c r="A3804" s="30">
        <v>516100</v>
      </c>
      <c r="B3804" s="31" t="s">
        <v>151</v>
      </c>
      <c r="C3804" s="47">
        <v>2000</v>
      </c>
    </row>
    <row r="3805" spans="1:3" s="50" customFormat="1" ht="19.5" x14ac:dyDescent="0.2">
      <c r="A3805" s="40">
        <v>630000</v>
      </c>
      <c r="B3805" s="38" t="s">
        <v>176</v>
      </c>
      <c r="C3805" s="48">
        <f>C3806</f>
        <v>4000</v>
      </c>
    </row>
    <row r="3806" spans="1:3" s="50" customFormat="1" ht="19.5" x14ac:dyDescent="0.2">
      <c r="A3806" s="40">
        <v>638000</v>
      </c>
      <c r="B3806" s="38" t="s">
        <v>120</v>
      </c>
      <c r="C3806" s="48">
        <f t="shared" ref="C3806" si="349">C3807</f>
        <v>4000</v>
      </c>
    </row>
    <row r="3807" spans="1:3" s="4" customFormat="1" x14ac:dyDescent="0.2">
      <c r="A3807" s="30">
        <v>638100</v>
      </c>
      <c r="B3807" s="31" t="s">
        <v>181</v>
      </c>
      <c r="C3807" s="47">
        <v>4000</v>
      </c>
    </row>
    <row r="3808" spans="1:3" s="4" customFormat="1" x14ac:dyDescent="0.2">
      <c r="A3808" s="53"/>
      <c r="B3808" s="43" t="s">
        <v>214</v>
      </c>
      <c r="C3808" s="52">
        <f>C3781+C3797+C3805</f>
        <v>701900</v>
      </c>
    </row>
    <row r="3809" spans="1:3" s="4" customFormat="1" x14ac:dyDescent="0.2">
      <c r="A3809" s="15"/>
      <c r="B3809" s="16"/>
      <c r="C3809" s="17"/>
    </row>
    <row r="3810" spans="1:3" s="4" customFormat="1" x14ac:dyDescent="0.2">
      <c r="A3810" s="28"/>
      <c r="B3810" s="16"/>
      <c r="C3810" s="47"/>
    </row>
    <row r="3811" spans="1:3" s="4" customFormat="1" ht="19.5" x14ac:dyDescent="0.2">
      <c r="A3811" s="30" t="s">
        <v>673</v>
      </c>
      <c r="B3811" s="38"/>
      <c r="C3811" s="47"/>
    </row>
    <row r="3812" spans="1:3" s="4" customFormat="1" ht="19.5" x14ac:dyDescent="0.2">
      <c r="A3812" s="30" t="s">
        <v>234</v>
      </c>
      <c r="B3812" s="38"/>
      <c r="C3812" s="47"/>
    </row>
    <row r="3813" spans="1:3" s="4" customFormat="1" ht="19.5" x14ac:dyDescent="0.2">
      <c r="A3813" s="30" t="s">
        <v>350</v>
      </c>
      <c r="B3813" s="38"/>
      <c r="C3813" s="47"/>
    </row>
    <row r="3814" spans="1:3" s="4" customFormat="1" ht="19.5" x14ac:dyDescent="0.2">
      <c r="A3814" s="30" t="s">
        <v>659</v>
      </c>
      <c r="B3814" s="38"/>
      <c r="C3814" s="47"/>
    </row>
    <row r="3815" spans="1:3" s="4" customFormat="1" x14ac:dyDescent="0.2">
      <c r="A3815" s="30"/>
      <c r="B3815" s="32"/>
      <c r="C3815" s="17"/>
    </row>
    <row r="3816" spans="1:3" s="4" customFormat="1" ht="18.75" customHeight="1" x14ac:dyDescent="0.2">
      <c r="A3816" s="40">
        <v>410000</v>
      </c>
      <c r="B3816" s="34" t="s">
        <v>83</v>
      </c>
      <c r="C3816" s="48">
        <f>C3817+C3822+C3843+C3839+C3837+C3848</f>
        <v>14937400</v>
      </c>
    </row>
    <row r="3817" spans="1:3" s="4" customFormat="1" ht="19.5" x14ac:dyDescent="0.2">
      <c r="A3817" s="40">
        <v>411000</v>
      </c>
      <c r="B3817" s="34" t="s">
        <v>186</v>
      </c>
      <c r="C3817" s="48">
        <f>SUM(C3818:C3821)</f>
        <v>4790000</v>
      </c>
    </row>
    <row r="3818" spans="1:3" s="4" customFormat="1" x14ac:dyDescent="0.2">
      <c r="A3818" s="30">
        <v>411100</v>
      </c>
      <c r="B3818" s="31" t="s">
        <v>84</v>
      </c>
      <c r="C3818" s="47">
        <v>4500000</v>
      </c>
    </row>
    <row r="3819" spans="1:3" s="4" customFormat="1" x14ac:dyDescent="0.2">
      <c r="A3819" s="30">
        <v>411200</v>
      </c>
      <c r="B3819" s="31" t="s">
        <v>199</v>
      </c>
      <c r="C3819" s="47">
        <v>150000</v>
      </c>
    </row>
    <row r="3820" spans="1:3" s="4" customFormat="1" ht="37.5" x14ac:dyDescent="0.2">
      <c r="A3820" s="30">
        <v>411300</v>
      </c>
      <c r="B3820" s="31" t="s">
        <v>85</v>
      </c>
      <c r="C3820" s="47">
        <v>90000</v>
      </c>
    </row>
    <row r="3821" spans="1:3" s="4" customFormat="1" x14ac:dyDescent="0.2">
      <c r="A3821" s="30">
        <v>411400</v>
      </c>
      <c r="B3821" s="31" t="s">
        <v>86</v>
      </c>
      <c r="C3821" s="47">
        <v>50000</v>
      </c>
    </row>
    <row r="3822" spans="1:3" s="4" customFormat="1" ht="18.75" customHeight="1" x14ac:dyDescent="0.2">
      <c r="A3822" s="40">
        <v>412000</v>
      </c>
      <c r="B3822" s="38" t="s">
        <v>191</v>
      </c>
      <c r="C3822" s="48">
        <f>SUM(C3823:C3836)</f>
        <v>586900</v>
      </c>
    </row>
    <row r="3823" spans="1:3" s="4" customFormat="1" x14ac:dyDescent="0.2">
      <c r="A3823" s="30">
        <v>412100</v>
      </c>
      <c r="B3823" s="31" t="s">
        <v>87</v>
      </c>
      <c r="C3823" s="47">
        <v>28000</v>
      </c>
    </row>
    <row r="3824" spans="1:3" s="4" customFormat="1" x14ac:dyDescent="0.2">
      <c r="A3824" s="30">
        <v>412200</v>
      </c>
      <c r="B3824" s="31" t="s">
        <v>200</v>
      </c>
      <c r="C3824" s="47">
        <v>116000</v>
      </c>
    </row>
    <row r="3825" spans="1:3" s="4" customFormat="1" x14ac:dyDescent="0.2">
      <c r="A3825" s="30">
        <v>412300</v>
      </c>
      <c r="B3825" s="31" t="s">
        <v>88</v>
      </c>
      <c r="C3825" s="47">
        <v>45000</v>
      </c>
    </row>
    <row r="3826" spans="1:3" s="4" customFormat="1" x14ac:dyDescent="0.2">
      <c r="A3826" s="30">
        <v>412400</v>
      </c>
      <c r="B3826" s="31" t="s">
        <v>89</v>
      </c>
      <c r="C3826" s="47">
        <v>0</v>
      </c>
    </row>
    <row r="3827" spans="1:3" s="4" customFormat="1" x14ac:dyDescent="0.2">
      <c r="A3827" s="30">
        <v>412500</v>
      </c>
      <c r="B3827" s="31" t="s">
        <v>90</v>
      </c>
      <c r="C3827" s="47">
        <v>100000</v>
      </c>
    </row>
    <row r="3828" spans="1:3" s="4" customFormat="1" x14ac:dyDescent="0.2">
      <c r="A3828" s="30">
        <v>412600</v>
      </c>
      <c r="B3828" s="31" t="s">
        <v>201</v>
      </c>
      <c r="C3828" s="47">
        <v>100000</v>
      </c>
    </row>
    <row r="3829" spans="1:3" s="4" customFormat="1" x14ac:dyDescent="0.2">
      <c r="A3829" s="30">
        <v>412700</v>
      </c>
      <c r="B3829" s="31" t="s">
        <v>188</v>
      </c>
      <c r="C3829" s="47">
        <v>100000</v>
      </c>
    </row>
    <row r="3830" spans="1:3" s="4" customFormat="1" x14ac:dyDescent="0.2">
      <c r="A3830" s="30">
        <v>412700</v>
      </c>
      <c r="B3830" s="31" t="s">
        <v>288</v>
      </c>
      <c r="C3830" s="47">
        <v>5000</v>
      </c>
    </row>
    <row r="3831" spans="1:3" s="4" customFormat="1" x14ac:dyDescent="0.2">
      <c r="A3831" s="30">
        <v>412900</v>
      </c>
      <c r="B3831" s="39" t="s">
        <v>508</v>
      </c>
      <c r="C3831" s="47">
        <v>0</v>
      </c>
    </row>
    <row r="3832" spans="1:3" s="4" customFormat="1" x14ac:dyDescent="0.2">
      <c r="A3832" s="30">
        <v>412900</v>
      </c>
      <c r="B3832" s="39" t="s">
        <v>277</v>
      </c>
      <c r="C3832" s="47">
        <v>70000</v>
      </c>
    </row>
    <row r="3833" spans="1:3" s="4" customFormat="1" x14ac:dyDescent="0.2">
      <c r="A3833" s="30">
        <v>412900</v>
      </c>
      <c r="B3833" s="39" t="s">
        <v>295</v>
      </c>
      <c r="C3833" s="47">
        <v>4000</v>
      </c>
    </row>
    <row r="3834" spans="1:3" s="4" customFormat="1" x14ac:dyDescent="0.2">
      <c r="A3834" s="30">
        <v>412900</v>
      </c>
      <c r="B3834" s="39" t="s">
        <v>296</v>
      </c>
      <c r="C3834" s="47">
        <v>9000</v>
      </c>
    </row>
    <row r="3835" spans="1:3" s="4" customFormat="1" x14ac:dyDescent="0.2">
      <c r="A3835" s="30">
        <v>412900</v>
      </c>
      <c r="B3835" s="31" t="s">
        <v>297</v>
      </c>
      <c r="C3835" s="47">
        <v>9400</v>
      </c>
    </row>
    <row r="3836" spans="1:3" s="4" customFormat="1" x14ac:dyDescent="0.2">
      <c r="A3836" s="30">
        <v>412900</v>
      </c>
      <c r="B3836" s="31" t="s">
        <v>279</v>
      </c>
      <c r="C3836" s="47">
        <v>500</v>
      </c>
    </row>
    <row r="3837" spans="1:3" s="50" customFormat="1" ht="18.75" customHeight="1" x14ac:dyDescent="0.2">
      <c r="A3837" s="40">
        <v>413000</v>
      </c>
      <c r="B3837" s="38" t="s">
        <v>192</v>
      </c>
      <c r="C3837" s="48">
        <f t="shared" ref="C3837" si="350">C3838</f>
        <v>500</v>
      </c>
    </row>
    <row r="3838" spans="1:3" s="4" customFormat="1" x14ac:dyDescent="0.2">
      <c r="A3838" s="30">
        <v>413900</v>
      </c>
      <c r="B3838" s="31" t="s">
        <v>95</v>
      </c>
      <c r="C3838" s="47">
        <v>500</v>
      </c>
    </row>
    <row r="3839" spans="1:3" s="50" customFormat="1" ht="19.5" x14ac:dyDescent="0.2">
      <c r="A3839" s="40">
        <v>414000</v>
      </c>
      <c r="B3839" s="38" t="s">
        <v>100</v>
      </c>
      <c r="C3839" s="48">
        <f>SUM(C3840:C3842)</f>
        <v>8265000</v>
      </c>
    </row>
    <row r="3840" spans="1:3" s="4" customFormat="1" x14ac:dyDescent="0.2">
      <c r="A3840" s="30">
        <v>414100</v>
      </c>
      <c r="B3840" s="31" t="s">
        <v>674</v>
      </c>
      <c r="C3840" s="47">
        <v>8115000</v>
      </c>
    </row>
    <row r="3841" spans="1:3" s="4" customFormat="1" x14ac:dyDescent="0.2">
      <c r="A3841" s="30">
        <v>414100</v>
      </c>
      <c r="B3841" s="31" t="s">
        <v>415</v>
      </c>
      <c r="C3841" s="47">
        <v>100000</v>
      </c>
    </row>
    <row r="3842" spans="1:3" s="4" customFormat="1" x14ac:dyDescent="0.2">
      <c r="A3842" s="30">
        <v>414100</v>
      </c>
      <c r="B3842" s="31" t="s">
        <v>416</v>
      </c>
      <c r="C3842" s="47">
        <v>50000</v>
      </c>
    </row>
    <row r="3843" spans="1:3" s="51" customFormat="1" ht="19.5" x14ac:dyDescent="0.2">
      <c r="A3843" s="40">
        <v>415000</v>
      </c>
      <c r="B3843" s="38" t="s">
        <v>48</v>
      </c>
      <c r="C3843" s="48">
        <f>SUM(C3844:C3847)</f>
        <v>1280000</v>
      </c>
    </row>
    <row r="3844" spans="1:3" s="4" customFormat="1" x14ac:dyDescent="0.2">
      <c r="A3844" s="30">
        <v>415200</v>
      </c>
      <c r="B3844" s="31" t="s">
        <v>255</v>
      </c>
      <c r="C3844" s="47">
        <v>400000</v>
      </c>
    </row>
    <row r="3845" spans="1:3" s="4" customFormat="1" x14ac:dyDescent="0.2">
      <c r="A3845" s="30">
        <v>415200</v>
      </c>
      <c r="B3845" s="31" t="s">
        <v>256</v>
      </c>
      <c r="C3845" s="47">
        <v>30000</v>
      </c>
    </row>
    <row r="3846" spans="1:3" s="4" customFormat="1" x14ac:dyDescent="0.2">
      <c r="A3846" s="30">
        <v>415200</v>
      </c>
      <c r="B3846" s="31" t="s">
        <v>489</v>
      </c>
      <c r="C3846" s="47">
        <v>450000</v>
      </c>
    </row>
    <row r="3847" spans="1:3" s="4" customFormat="1" x14ac:dyDescent="0.2">
      <c r="A3847" s="30">
        <v>415200</v>
      </c>
      <c r="B3847" s="31" t="s">
        <v>257</v>
      </c>
      <c r="C3847" s="47">
        <v>400000</v>
      </c>
    </row>
    <row r="3848" spans="1:3" s="50" customFormat="1" ht="39" x14ac:dyDescent="0.2">
      <c r="A3848" s="40">
        <v>418000</v>
      </c>
      <c r="B3848" s="38" t="s">
        <v>195</v>
      </c>
      <c r="C3848" s="48">
        <f>C3849+C3850</f>
        <v>15000</v>
      </c>
    </row>
    <row r="3849" spans="1:3" s="4" customFormat="1" x14ac:dyDescent="0.2">
      <c r="A3849" s="30">
        <v>418200</v>
      </c>
      <c r="B3849" s="31" t="s">
        <v>134</v>
      </c>
      <c r="C3849" s="47">
        <v>9000</v>
      </c>
    </row>
    <row r="3850" spans="1:3" s="4" customFormat="1" x14ac:dyDescent="0.2">
      <c r="A3850" s="30">
        <v>418400</v>
      </c>
      <c r="B3850" s="31" t="s">
        <v>135</v>
      </c>
      <c r="C3850" s="47">
        <v>6000</v>
      </c>
    </row>
    <row r="3851" spans="1:3" s="51" customFormat="1" ht="37.5" customHeight="1" x14ac:dyDescent="0.2">
      <c r="A3851" s="40">
        <v>480000</v>
      </c>
      <c r="B3851" s="38" t="s">
        <v>136</v>
      </c>
      <c r="C3851" s="48">
        <f t="shared" ref="C3851" si="351">C3852</f>
        <v>10780000</v>
      </c>
    </row>
    <row r="3852" spans="1:3" s="51" customFormat="1" ht="19.5" x14ac:dyDescent="0.2">
      <c r="A3852" s="40">
        <v>488000</v>
      </c>
      <c r="B3852" s="38" t="s">
        <v>99</v>
      </c>
      <c r="C3852" s="48">
        <f>SUM(C3853:C3855)</f>
        <v>10780000</v>
      </c>
    </row>
    <row r="3853" spans="1:3" s="4" customFormat="1" ht="37.5" x14ac:dyDescent="0.2">
      <c r="A3853" s="30">
        <v>488100</v>
      </c>
      <c r="B3853" s="31" t="s">
        <v>417</v>
      </c>
      <c r="C3853" s="47">
        <v>400000</v>
      </c>
    </row>
    <row r="3854" spans="1:3" s="4" customFormat="1" x14ac:dyDescent="0.2">
      <c r="A3854" s="30">
        <v>488100</v>
      </c>
      <c r="B3854" s="31" t="s">
        <v>272</v>
      </c>
      <c r="C3854" s="47">
        <v>10000000</v>
      </c>
    </row>
    <row r="3855" spans="1:3" s="4" customFormat="1" x14ac:dyDescent="0.2">
      <c r="A3855" s="30">
        <v>488100</v>
      </c>
      <c r="B3855" s="31" t="s">
        <v>490</v>
      </c>
      <c r="C3855" s="47">
        <v>380000</v>
      </c>
    </row>
    <row r="3856" spans="1:3" s="4" customFormat="1" ht="19.5" x14ac:dyDescent="0.2">
      <c r="A3856" s="40">
        <v>510000</v>
      </c>
      <c r="B3856" s="38" t="s">
        <v>140</v>
      </c>
      <c r="C3856" s="48">
        <f t="shared" ref="C3856" si="352">C3857+C3860+C3862</f>
        <v>60000</v>
      </c>
    </row>
    <row r="3857" spans="1:3" s="4" customFormat="1" ht="18.75" customHeight="1" x14ac:dyDescent="0.2">
      <c r="A3857" s="40">
        <v>511000</v>
      </c>
      <c r="B3857" s="38" t="s">
        <v>141</v>
      </c>
      <c r="C3857" s="48">
        <f>SUM(C3858:C3859)</f>
        <v>40000</v>
      </c>
    </row>
    <row r="3858" spans="1:3" s="4" customFormat="1" x14ac:dyDescent="0.2">
      <c r="A3858" s="30">
        <v>511300</v>
      </c>
      <c r="B3858" s="31" t="s">
        <v>144</v>
      </c>
      <c r="C3858" s="47">
        <v>30000</v>
      </c>
    </row>
    <row r="3859" spans="1:3" s="4" customFormat="1" x14ac:dyDescent="0.2">
      <c r="A3859" s="30">
        <v>511700</v>
      </c>
      <c r="B3859" s="31" t="s">
        <v>147</v>
      </c>
      <c r="C3859" s="47">
        <v>10000</v>
      </c>
    </row>
    <row r="3860" spans="1:3" s="50" customFormat="1" ht="19.5" x14ac:dyDescent="0.2">
      <c r="A3860" s="40">
        <v>516000</v>
      </c>
      <c r="B3860" s="38" t="s">
        <v>151</v>
      </c>
      <c r="C3860" s="48">
        <f t="shared" ref="C3860" si="353">C3861</f>
        <v>20000</v>
      </c>
    </row>
    <row r="3861" spans="1:3" s="4" customFormat="1" x14ac:dyDescent="0.2">
      <c r="A3861" s="30">
        <v>516100</v>
      </c>
      <c r="B3861" s="31" t="s">
        <v>151</v>
      </c>
      <c r="C3861" s="47">
        <v>20000</v>
      </c>
    </row>
    <row r="3862" spans="1:3" s="50" customFormat="1" ht="19.5" x14ac:dyDescent="0.2">
      <c r="A3862" s="64">
        <v>518000</v>
      </c>
      <c r="B3862" s="38" t="s">
        <v>152</v>
      </c>
      <c r="C3862" s="35">
        <f t="shared" ref="C3862" si="354">C3863</f>
        <v>0</v>
      </c>
    </row>
    <row r="3863" spans="1:3" s="4" customFormat="1" x14ac:dyDescent="0.2">
      <c r="A3863" s="65">
        <v>518100</v>
      </c>
      <c r="B3863" s="31" t="s">
        <v>152</v>
      </c>
      <c r="C3863" s="47">
        <v>0</v>
      </c>
    </row>
    <row r="3864" spans="1:3" s="50" customFormat="1" ht="19.5" x14ac:dyDescent="0.2">
      <c r="A3864" s="40">
        <v>610000</v>
      </c>
      <c r="B3864" s="38" t="s">
        <v>159</v>
      </c>
      <c r="C3864" s="48">
        <f>C3865</f>
        <v>300000</v>
      </c>
    </row>
    <row r="3865" spans="1:3" s="50" customFormat="1" ht="19.5" x14ac:dyDescent="0.2">
      <c r="A3865" s="40">
        <v>618000</v>
      </c>
      <c r="B3865" s="38" t="s">
        <v>110</v>
      </c>
      <c r="C3865" s="48">
        <f t="shared" ref="C3865" si="355">C3866</f>
        <v>300000</v>
      </c>
    </row>
    <row r="3866" spans="1:3" s="4" customFormat="1" x14ac:dyDescent="0.2">
      <c r="A3866" s="30">
        <v>618100</v>
      </c>
      <c r="B3866" s="31" t="s">
        <v>418</v>
      </c>
      <c r="C3866" s="47">
        <v>300000</v>
      </c>
    </row>
    <row r="3867" spans="1:3" s="50" customFormat="1" ht="18.75" customHeight="1" x14ac:dyDescent="0.2">
      <c r="A3867" s="40">
        <v>630000</v>
      </c>
      <c r="B3867" s="38" t="s">
        <v>176</v>
      </c>
      <c r="C3867" s="48">
        <f>C3870+C3868</f>
        <v>155000</v>
      </c>
    </row>
    <row r="3868" spans="1:3" s="50" customFormat="1" ht="19.5" x14ac:dyDescent="0.2">
      <c r="A3868" s="40">
        <v>631000</v>
      </c>
      <c r="B3868" s="38" t="s">
        <v>119</v>
      </c>
      <c r="C3868" s="48">
        <f>C3869</f>
        <v>5000</v>
      </c>
    </row>
    <row r="3869" spans="1:3" s="4" customFormat="1" x14ac:dyDescent="0.2">
      <c r="A3869" s="49">
        <v>631200</v>
      </c>
      <c r="B3869" s="31" t="s">
        <v>179</v>
      </c>
      <c r="C3869" s="47">
        <v>5000</v>
      </c>
    </row>
    <row r="3870" spans="1:3" s="50" customFormat="1" ht="19.5" x14ac:dyDescent="0.2">
      <c r="A3870" s="40">
        <v>638000</v>
      </c>
      <c r="B3870" s="38" t="s">
        <v>120</v>
      </c>
      <c r="C3870" s="48">
        <f t="shared" ref="C3870" si="356">C3871</f>
        <v>150000</v>
      </c>
    </row>
    <row r="3871" spans="1:3" s="4" customFormat="1" x14ac:dyDescent="0.2">
      <c r="A3871" s="30">
        <v>638100</v>
      </c>
      <c r="B3871" s="31" t="s">
        <v>181</v>
      </c>
      <c r="C3871" s="47">
        <v>150000</v>
      </c>
    </row>
    <row r="3872" spans="1:3" s="4" customFormat="1" x14ac:dyDescent="0.2">
      <c r="A3872" s="53"/>
      <c r="B3872" s="43" t="s">
        <v>214</v>
      </c>
      <c r="C3872" s="52">
        <f>C3816+C3851+C3856+C3864+C3867</f>
        <v>26232400</v>
      </c>
    </row>
    <row r="3873" spans="1:3" s="4" customFormat="1" x14ac:dyDescent="0.2">
      <c r="A3873" s="45"/>
      <c r="B3873" s="31"/>
      <c r="C3873" s="47"/>
    </row>
    <row r="3874" spans="1:3" s="4" customFormat="1" x14ac:dyDescent="0.2">
      <c r="A3874" s="28"/>
      <c r="B3874" s="16"/>
      <c r="C3874" s="47"/>
    </row>
    <row r="3875" spans="1:3" s="4" customFormat="1" ht="19.5" x14ac:dyDescent="0.2">
      <c r="A3875" s="30" t="s">
        <v>675</v>
      </c>
      <c r="B3875" s="38"/>
      <c r="C3875" s="47"/>
    </row>
    <row r="3876" spans="1:3" s="4" customFormat="1" ht="19.5" x14ac:dyDescent="0.2">
      <c r="A3876" s="30" t="s">
        <v>234</v>
      </c>
      <c r="B3876" s="38"/>
      <c r="C3876" s="47"/>
    </row>
    <row r="3877" spans="1:3" s="4" customFormat="1" ht="19.5" x14ac:dyDescent="0.2">
      <c r="A3877" s="30" t="s">
        <v>352</v>
      </c>
      <c r="B3877" s="38"/>
      <c r="C3877" s="47"/>
    </row>
    <row r="3878" spans="1:3" s="4" customFormat="1" ht="19.5" x14ac:dyDescent="0.2">
      <c r="A3878" s="30" t="s">
        <v>507</v>
      </c>
      <c r="B3878" s="38"/>
      <c r="C3878" s="47"/>
    </row>
    <row r="3879" spans="1:3" s="4" customFormat="1" x14ac:dyDescent="0.2">
      <c r="A3879" s="30"/>
      <c r="B3879" s="32"/>
      <c r="C3879" s="17"/>
    </row>
    <row r="3880" spans="1:3" s="4" customFormat="1" ht="18.75" customHeight="1" x14ac:dyDescent="0.2">
      <c r="A3880" s="40">
        <v>410000</v>
      </c>
      <c r="B3880" s="34" t="s">
        <v>83</v>
      </c>
      <c r="C3880" s="48">
        <f>C3881+C3886+C3897</f>
        <v>1885200</v>
      </c>
    </row>
    <row r="3881" spans="1:3" s="4" customFormat="1" ht="19.5" x14ac:dyDescent="0.2">
      <c r="A3881" s="40">
        <v>411000</v>
      </c>
      <c r="B3881" s="34" t="s">
        <v>186</v>
      </c>
      <c r="C3881" s="48">
        <f>SUM(C3882:C3885)</f>
        <v>1727000</v>
      </c>
    </row>
    <row r="3882" spans="1:3" s="4" customFormat="1" x14ac:dyDescent="0.2">
      <c r="A3882" s="30">
        <v>411100</v>
      </c>
      <c r="B3882" s="31" t="s">
        <v>84</v>
      </c>
      <c r="C3882" s="47">
        <v>1640000</v>
      </c>
    </row>
    <row r="3883" spans="1:3" s="4" customFormat="1" x14ac:dyDescent="0.2">
      <c r="A3883" s="30">
        <v>411200</v>
      </c>
      <c r="B3883" s="31" t="s">
        <v>199</v>
      </c>
      <c r="C3883" s="47">
        <v>50000</v>
      </c>
    </row>
    <row r="3884" spans="1:3" s="4" customFormat="1" ht="37.5" x14ac:dyDescent="0.2">
      <c r="A3884" s="30">
        <v>411300</v>
      </c>
      <c r="B3884" s="31" t="s">
        <v>85</v>
      </c>
      <c r="C3884" s="47">
        <v>22000</v>
      </c>
    </row>
    <row r="3885" spans="1:3" s="4" customFormat="1" x14ac:dyDescent="0.2">
      <c r="A3885" s="30">
        <v>411400</v>
      </c>
      <c r="B3885" s="31" t="s">
        <v>86</v>
      </c>
      <c r="C3885" s="47">
        <v>15000</v>
      </c>
    </row>
    <row r="3886" spans="1:3" s="4" customFormat="1" ht="18.75" customHeight="1" x14ac:dyDescent="0.2">
      <c r="A3886" s="40">
        <v>412000</v>
      </c>
      <c r="B3886" s="38" t="s">
        <v>191</v>
      </c>
      <c r="C3886" s="48">
        <f>SUM(C3887:C3896)</f>
        <v>158000</v>
      </c>
    </row>
    <row r="3887" spans="1:3" s="4" customFormat="1" x14ac:dyDescent="0.2">
      <c r="A3887" s="30">
        <v>412100</v>
      </c>
      <c r="B3887" s="31" t="s">
        <v>87</v>
      </c>
      <c r="C3887" s="47">
        <v>3500</v>
      </c>
    </row>
    <row r="3888" spans="1:3" s="4" customFormat="1" x14ac:dyDescent="0.2">
      <c r="A3888" s="30">
        <v>412200</v>
      </c>
      <c r="B3888" s="31" t="s">
        <v>200</v>
      </c>
      <c r="C3888" s="47">
        <v>80000</v>
      </c>
    </row>
    <row r="3889" spans="1:3" s="4" customFormat="1" x14ac:dyDescent="0.2">
      <c r="A3889" s="30">
        <v>412300</v>
      </c>
      <c r="B3889" s="31" t="s">
        <v>88</v>
      </c>
      <c r="C3889" s="47">
        <v>6600</v>
      </c>
    </row>
    <row r="3890" spans="1:3" s="4" customFormat="1" x14ac:dyDescent="0.2">
      <c r="A3890" s="30">
        <v>412400</v>
      </c>
      <c r="B3890" s="31" t="s">
        <v>89</v>
      </c>
      <c r="C3890" s="47">
        <v>900</v>
      </c>
    </row>
    <row r="3891" spans="1:3" s="4" customFormat="1" x14ac:dyDescent="0.2">
      <c r="A3891" s="30">
        <v>412500</v>
      </c>
      <c r="B3891" s="31" t="s">
        <v>90</v>
      </c>
      <c r="C3891" s="47">
        <v>34500</v>
      </c>
    </row>
    <row r="3892" spans="1:3" s="4" customFormat="1" x14ac:dyDescent="0.2">
      <c r="A3892" s="30">
        <v>412600</v>
      </c>
      <c r="B3892" s="31" t="s">
        <v>201</v>
      </c>
      <c r="C3892" s="47">
        <v>6000</v>
      </c>
    </row>
    <row r="3893" spans="1:3" s="4" customFormat="1" x14ac:dyDescent="0.2">
      <c r="A3893" s="30">
        <v>412700</v>
      </c>
      <c r="B3893" s="31" t="s">
        <v>188</v>
      </c>
      <c r="C3893" s="47">
        <v>9000</v>
      </c>
    </row>
    <row r="3894" spans="1:3" s="4" customFormat="1" x14ac:dyDescent="0.2">
      <c r="A3894" s="30">
        <v>412900</v>
      </c>
      <c r="B3894" s="39" t="s">
        <v>508</v>
      </c>
      <c r="C3894" s="47">
        <v>0</v>
      </c>
    </row>
    <row r="3895" spans="1:3" s="4" customFormat="1" x14ac:dyDescent="0.2">
      <c r="A3895" s="30">
        <v>412900</v>
      </c>
      <c r="B3895" s="39" t="s">
        <v>277</v>
      </c>
      <c r="C3895" s="47">
        <v>16000</v>
      </c>
    </row>
    <row r="3896" spans="1:3" s="4" customFormat="1" x14ac:dyDescent="0.2">
      <c r="A3896" s="30">
        <v>412900</v>
      </c>
      <c r="B3896" s="39" t="s">
        <v>296</v>
      </c>
      <c r="C3896" s="47">
        <v>1500</v>
      </c>
    </row>
    <row r="3897" spans="1:3" s="50" customFormat="1" ht="19.5" x14ac:dyDescent="0.2">
      <c r="A3897" s="40">
        <v>413000</v>
      </c>
      <c r="B3897" s="38" t="s">
        <v>192</v>
      </c>
      <c r="C3897" s="48">
        <f t="shared" ref="C3897" si="357">C3898</f>
        <v>200</v>
      </c>
    </row>
    <row r="3898" spans="1:3" s="4" customFormat="1" x14ac:dyDescent="0.2">
      <c r="A3898" s="30">
        <v>413900</v>
      </c>
      <c r="B3898" s="31" t="s">
        <v>95</v>
      </c>
      <c r="C3898" s="47">
        <v>200</v>
      </c>
    </row>
    <row r="3899" spans="1:3" s="4" customFormat="1" ht="19.5" x14ac:dyDescent="0.2">
      <c r="A3899" s="40">
        <v>510000</v>
      </c>
      <c r="B3899" s="38" t="s">
        <v>140</v>
      </c>
      <c r="C3899" s="48">
        <f>C3906+C3900+C3904</f>
        <v>64000</v>
      </c>
    </row>
    <row r="3900" spans="1:3" s="50" customFormat="1" ht="19.5" x14ac:dyDescent="0.2">
      <c r="A3900" s="40">
        <v>511000</v>
      </c>
      <c r="B3900" s="38" t="s">
        <v>141</v>
      </c>
      <c r="C3900" s="48">
        <f>SUM(C3901:C3903)</f>
        <v>36000</v>
      </c>
    </row>
    <row r="3901" spans="1:3" s="4" customFormat="1" x14ac:dyDescent="0.2">
      <c r="A3901" s="49">
        <v>511100</v>
      </c>
      <c r="B3901" s="31" t="s">
        <v>142</v>
      </c>
      <c r="C3901" s="47">
        <v>4000</v>
      </c>
    </row>
    <row r="3902" spans="1:3" s="4" customFormat="1" x14ac:dyDescent="0.2">
      <c r="A3902" s="49">
        <v>511200</v>
      </c>
      <c r="B3902" s="31" t="s">
        <v>143</v>
      </c>
      <c r="C3902" s="47">
        <v>2000</v>
      </c>
    </row>
    <row r="3903" spans="1:3" s="4" customFormat="1" x14ac:dyDescent="0.2">
      <c r="A3903" s="30">
        <v>511300</v>
      </c>
      <c r="B3903" s="31" t="s">
        <v>144</v>
      </c>
      <c r="C3903" s="47">
        <v>30000</v>
      </c>
    </row>
    <row r="3904" spans="1:3" s="50" customFormat="1" ht="19.5" x14ac:dyDescent="0.2">
      <c r="A3904" s="40">
        <v>513000</v>
      </c>
      <c r="B3904" s="38" t="s">
        <v>149</v>
      </c>
      <c r="C3904" s="48">
        <f t="shared" ref="C3904" si="358">C3905</f>
        <v>25000</v>
      </c>
    </row>
    <row r="3905" spans="1:3" s="4" customFormat="1" x14ac:dyDescent="0.2">
      <c r="A3905" s="30">
        <v>513700</v>
      </c>
      <c r="B3905" s="31" t="s">
        <v>150</v>
      </c>
      <c r="C3905" s="47">
        <v>25000</v>
      </c>
    </row>
    <row r="3906" spans="1:3" s="4" customFormat="1" ht="19.5" x14ac:dyDescent="0.2">
      <c r="A3906" s="40">
        <v>516000</v>
      </c>
      <c r="B3906" s="38" t="s">
        <v>151</v>
      </c>
      <c r="C3906" s="48">
        <f t="shared" ref="C3906" si="359">C3907</f>
        <v>3000</v>
      </c>
    </row>
    <row r="3907" spans="1:3" s="4" customFormat="1" x14ac:dyDescent="0.2">
      <c r="A3907" s="30">
        <v>516100</v>
      </c>
      <c r="B3907" s="31" t="s">
        <v>151</v>
      </c>
      <c r="C3907" s="47">
        <v>3000</v>
      </c>
    </row>
    <row r="3908" spans="1:3" s="50" customFormat="1" ht="19.5" x14ac:dyDescent="0.2">
      <c r="A3908" s="40">
        <v>630000</v>
      </c>
      <c r="B3908" s="38" t="s">
        <v>176</v>
      </c>
      <c r="C3908" s="48">
        <f>C3909</f>
        <v>20000</v>
      </c>
    </row>
    <row r="3909" spans="1:3" s="50" customFormat="1" ht="19.5" x14ac:dyDescent="0.2">
      <c r="A3909" s="40">
        <v>638000</v>
      </c>
      <c r="B3909" s="38" t="s">
        <v>120</v>
      </c>
      <c r="C3909" s="48">
        <f t="shared" ref="C3909" si="360">C3910</f>
        <v>20000</v>
      </c>
    </row>
    <row r="3910" spans="1:3" s="4" customFormat="1" x14ac:dyDescent="0.2">
      <c r="A3910" s="30">
        <v>638100</v>
      </c>
      <c r="B3910" s="31" t="s">
        <v>181</v>
      </c>
      <c r="C3910" s="47">
        <v>20000</v>
      </c>
    </row>
    <row r="3911" spans="1:3" s="4" customFormat="1" x14ac:dyDescent="0.2">
      <c r="A3911" s="53"/>
      <c r="B3911" s="43" t="s">
        <v>214</v>
      </c>
      <c r="C3911" s="52">
        <f>C3880+C3899+C3908</f>
        <v>1969200</v>
      </c>
    </row>
    <row r="3912" spans="1:3" s="4" customFormat="1" x14ac:dyDescent="0.2">
      <c r="A3912" s="30"/>
      <c r="B3912" s="31"/>
      <c r="C3912" s="47"/>
    </row>
    <row r="3913" spans="1:3" s="4" customFormat="1" x14ac:dyDescent="0.2">
      <c r="A3913" s="28"/>
      <c r="B3913" s="16"/>
      <c r="C3913" s="47"/>
    </row>
    <row r="3914" spans="1:3" s="4" customFormat="1" ht="19.5" x14ac:dyDescent="0.2">
      <c r="A3914" s="30" t="s">
        <v>676</v>
      </c>
      <c r="B3914" s="38"/>
      <c r="C3914" s="47"/>
    </row>
    <row r="3915" spans="1:3" s="4" customFormat="1" ht="19.5" x14ac:dyDescent="0.2">
      <c r="A3915" s="30" t="s">
        <v>234</v>
      </c>
      <c r="B3915" s="38"/>
      <c r="C3915" s="47"/>
    </row>
    <row r="3916" spans="1:3" s="4" customFormat="1" ht="19.5" x14ac:dyDescent="0.2">
      <c r="A3916" s="30" t="s">
        <v>356</v>
      </c>
      <c r="B3916" s="38"/>
      <c r="C3916" s="47"/>
    </row>
    <row r="3917" spans="1:3" s="4" customFormat="1" ht="19.5" x14ac:dyDescent="0.2">
      <c r="A3917" s="30" t="s">
        <v>507</v>
      </c>
      <c r="B3917" s="38"/>
      <c r="C3917" s="47"/>
    </row>
    <row r="3918" spans="1:3" s="4" customFormat="1" x14ac:dyDescent="0.2">
      <c r="A3918" s="30"/>
      <c r="B3918" s="32"/>
      <c r="C3918" s="17"/>
    </row>
    <row r="3919" spans="1:3" s="4" customFormat="1" ht="19.5" x14ac:dyDescent="0.2">
      <c r="A3919" s="40">
        <v>410000</v>
      </c>
      <c r="B3919" s="34" t="s">
        <v>83</v>
      </c>
      <c r="C3919" s="48">
        <f>C3920+C3925+C3940+C3938</f>
        <v>76173200</v>
      </c>
    </row>
    <row r="3920" spans="1:3" s="4" customFormat="1" ht="19.5" x14ac:dyDescent="0.2">
      <c r="A3920" s="40">
        <v>411000</v>
      </c>
      <c r="B3920" s="34" t="s">
        <v>186</v>
      </c>
      <c r="C3920" s="48">
        <f>SUM(C3921:C3924)</f>
        <v>1088000</v>
      </c>
    </row>
    <row r="3921" spans="1:3" s="4" customFormat="1" x14ac:dyDescent="0.2">
      <c r="A3921" s="30">
        <v>411100</v>
      </c>
      <c r="B3921" s="31" t="s">
        <v>84</v>
      </c>
      <c r="C3921" s="47">
        <v>1040000</v>
      </c>
    </row>
    <row r="3922" spans="1:3" s="4" customFormat="1" x14ac:dyDescent="0.2">
      <c r="A3922" s="30">
        <v>411200</v>
      </c>
      <c r="B3922" s="31" t="s">
        <v>199</v>
      </c>
      <c r="C3922" s="47">
        <v>25000</v>
      </c>
    </row>
    <row r="3923" spans="1:3" s="4" customFormat="1" ht="37.5" x14ac:dyDescent="0.2">
      <c r="A3923" s="30">
        <v>411300</v>
      </c>
      <c r="B3923" s="31" t="s">
        <v>85</v>
      </c>
      <c r="C3923" s="47">
        <v>17000</v>
      </c>
    </row>
    <row r="3924" spans="1:3" s="4" customFormat="1" x14ac:dyDescent="0.2">
      <c r="A3924" s="30">
        <v>411400</v>
      </c>
      <c r="B3924" s="31" t="s">
        <v>86</v>
      </c>
      <c r="C3924" s="47">
        <v>6000</v>
      </c>
    </row>
    <row r="3925" spans="1:3" s="4" customFormat="1" ht="19.5" x14ac:dyDescent="0.2">
      <c r="A3925" s="40">
        <v>412000</v>
      </c>
      <c r="B3925" s="38" t="s">
        <v>191</v>
      </c>
      <c r="C3925" s="48">
        <f>SUM(C3926:C3937)</f>
        <v>84700</v>
      </c>
    </row>
    <row r="3926" spans="1:3" s="4" customFormat="1" x14ac:dyDescent="0.2">
      <c r="A3926" s="30">
        <v>412100</v>
      </c>
      <c r="B3926" s="31" t="s">
        <v>87</v>
      </c>
      <c r="C3926" s="47">
        <v>6500</v>
      </c>
    </row>
    <row r="3927" spans="1:3" s="4" customFormat="1" x14ac:dyDescent="0.2">
      <c r="A3927" s="30">
        <v>412200</v>
      </c>
      <c r="B3927" s="31" t="s">
        <v>200</v>
      </c>
      <c r="C3927" s="47">
        <v>43000</v>
      </c>
    </row>
    <row r="3928" spans="1:3" s="4" customFormat="1" x14ac:dyDescent="0.2">
      <c r="A3928" s="30">
        <v>412300</v>
      </c>
      <c r="B3928" s="31" t="s">
        <v>88</v>
      </c>
      <c r="C3928" s="47">
        <v>9800</v>
      </c>
    </row>
    <row r="3929" spans="1:3" s="4" customFormat="1" x14ac:dyDescent="0.2">
      <c r="A3929" s="30">
        <v>412500</v>
      </c>
      <c r="B3929" s="31" t="s">
        <v>90</v>
      </c>
      <c r="C3929" s="47">
        <v>2100</v>
      </c>
    </row>
    <row r="3930" spans="1:3" s="4" customFormat="1" x14ac:dyDescent="0.2">
      <c r="A3930" s="30">
        <v>412600</v>
      </c>
      <c r="B3930" s="31" t="s">
        <v>201</v>
      </c>
      <c r="C3930" s="47">
        <v>9400</v>
      </c>
    </row>
    <row r="3931" spans="1:3" s="4" customFormat="1" x14ac:dyDescent="0.2">
      <c r="A3931" s="30">
        <v>412700</v>
      </c>
      <c r="B3931" s="31" t="s">
        <v>188</v>
      </c>
      <c r="C3931" s="47">
        <v>9000</v>
      </c>
    </row>
    <row r="3932" spans="1:3" s="4" customFormat="1" x14ac:dyDescent="0.2">
      <c r="A3932" s="30">
        <v>412900</v>
      </c>
      <c r="B3932" s="39" t="s">
        <v>508</v>
      </c>
      <c r="C3932" s="47">
        <v>0</v>
      </c>
    </row>
    <row r="3933" spans="1:3" s="4" customFormat="1" x14ac:dyDescent="0.2">
      <c r="A3933" s="30">
        <v>412900</v>
      </c>
      <c r="B3933" s="39" t="s">
        <v>277</v>
      </c>
      <c r="C3933" s="47">
        <v>1000</v>
      </c>
    </row>
    <row r="3934" spans="1:3" s="4" customFormat="1" x14ac:dyDescent="0.2">
      <c r="A3934" s="30">
        <v>412900</v>
      </c>
      <c r="B3934" s="39" t="s">
        <v>295</v>
      </c>
      <c r="C3934" s="47">
        <v>1200</v>
      </c>
    </row>
    <row r="3935" spans="1:3" s="4" customFormat="1" x14ac:dyDescent="0.2">
      <c r="A3935" s="30">
        <v>412900</v>
      </c>
      <c r="B3935" s="39" t="s">
        <v>296</v>
      </c>
      <c r="C3935" s="47">
        <v>700</v>
      </c>
    </row>
    <row r="3936" spans="1:3" s="4" customFormat="1" x14ac:dyDescent="0.2">
      <c r="A3936" s="30">
        <v>412900</v>
      </c>
      <c r="B3936" s="39" t="s">
        <v>297</v>
      </c>
      <c r="C3936" s="47">
        <v>2000</v>
      </c>
    </row>
    <row r="3937" spans="1:3" s="4" customFormat="1" x14ac:dyDescent="0.2">
      <c r="A3937" s="30">
        <v>412900</v>
      </c>
      <c r="B3937" s="31" t="s">
        <v>279</v>
      </c>
      <c r="C3937" s="47">
        <v>0</v>
      </c>
    </row>
    <row r="3938" spans="1:3" s="50" customFormat="1" ht="19.5" x14ac:dyDescent="0.2">
      <c r="A3938" s="40">
        <v>413000</v>
      </c>
      <c r="B3938" s="38" t="s">
        <v>192</v>
      </c>
      <c r="C3938" s="48">
        <f t="shared" ref="C3938" si="361">C3939</f>
        <v>500</v>
      </c>
    </row>
    <row r="3939" spans="1:3" s="4" customFormat="1" x14ac:dyDescent="0.2">
      <c r="A3939" s="30">
        <v>413900</v>
      </c>
      <c r="B3939" s="31" t="s">
        <v>95</v>
      </c>
      <c r="C3939" s="47">
        <v>500</v>
      </c>
    </row>
    <row r="3940" spans="1:3" s="50" customFormat="1" ht="19.5" x14ac:dyDescent="0.2">
      <c r="A3940" s="40">
        <v>414000</v>
      </c>
      <c r="B3940" s="38" t="s">
        <v>100</v>
      </c>
      <c r="C3940" s="48">
        <f t="shared" ref="C3940" si="362">SUM(C3941:C3941)</f>
        <v>75000000</v>
      </c>
    </row>
    <row r="3941" spans="1:3" s="4" customFormat="1" x14ac:dyDescent="0.2">
      <c r="A3941" s="30">
        <v>414100</v>
      </c>
      <c r="B3941" s="31" t="s">
        <v>419</v>
      </c>
      <c r="C3941" s="47">
        <v>75000000</v>
      </c>
    </row>
    <row r="3942" spans="1:3" s="4" customFormat="1" ht="19.5" x14ac:dyDescent="0.2">
      <c r="A3942" s="40">
        <v>510000</v>
      </c>
      <c r="B3942" s="38" t="s">
        <v>140</v>
      </c>
      <c r="C3942" s="48">
        <f>C3943+C3945</f>
        <v>5000</v>
      </c>
    </row>
    <row r="3943" spans="1:3" s="4" customFormat="1" ht="19.5" x14ac:dyDescent="0.2">
      <c r="A3943" s="40">
        <v>511000</v>
      </c>
      <c r="B3943" s="38" t="s">
        <v>141</v>
      </c>
      <c r="C3943" s="48">
        <f t="shared" ref="C3943" si="363">SUM(C3944:C3944)</f>
        <v>3000</v>
      </c>
    </row>
    <row r="3944" spans="1:3" s="4" customFormat="1" x14ac:dyDescent="0.2">
      <c r="A3944" s="30">
        <v>511300</v>
      </c>
      <c r="B3944" s="31" t="s">
        <v>144</v>
      </c>
      <c r="C3944" s="47">
        <v>3000</v>
      </c>
    </row>
    <row r="3945" spans="1:3" s="50" customFormat="1" ht="19.5" x14ac:dyDescent="0.2">
      <c r="A3945" s="40">
        <v>516000</v>
      </c>
      <c r="B3945" s="38" t="s">
        <v>151</v>
      </c>
      <c r="C3945" s="48">
        <f t="shared" ref="C3945" si="364">C3946</f>
        <v>2000</v>
      </c>
    </row>
    <row r="3946" spans="1:3" s="4" customFormat="1" x14ac:dyDescent="0.2">
      <c r="A3946" s="30">
        <v>516100</v>
      </c>
      <c r="B3946" s="31" t="s">
        <v>151</v>
      </c>
      <c r="C3946" s="47">
        <v>2000</v>
      </c>
    </row>
    <row r="3947" spans="1:3" s="50" customFormat="1" ht="19.5" x14ac:dyDescent="0.2">
      <c r="A3947" s="40">
        <v>630000</v>
      </c>
      <c r="B3947" s="38" t="s">
        <v>176</v>
      </c>
      <c r="C3947" s="48">
        <f t="shared" ref="C3947:C3948" si="365">C3948</f>
        <v>5000</v>
      </c>
    </row>
    <row r="3948" spans="1:3" s="50" customFormat="1" ht="19.5" x14ac:dyDescent="0.2">
      <c r="A3948" s="40">
        <v>638000</v>
      </c>
      <c r="B3948" s="38" t="s">
        <v>120</v>
      </c>
      <c r="C3948" s="48">
        <f t="shared" si="365"/>
        <v>5000</v>
      </c>
    </row>
    <row r="3949" spans="1:3" s="4" customFormat="1" x14ac:dyDescent="0.2">
      <c r="A3949" s="30">
        <v>638100</v>
      </c>
      <c r="B3949" s="31" t="s">
        <v>181</v>
      </c>
      <c r="C3949" s="47">
        <v>5000</v>
      </c>
    </row>
    <row r="3950" spans="1:3" s="4" customFormat="1" x14ac:dyDescent="0.2">
      <c r="A3950" s="53"/>
      <c r="B3950" s="43" t="s">
        <v>214</v>
      </c>
      <c r="C3950" s="52">
        <f>C3919+C3942+C3947</f>
        <v>76183200</v>
      </c>
    </row>
    <row r="3951" spans="1:3" s="4" customFormat="1" x14ac:dyDescent="0.2">
      <c r="A3951" s="15"/>
      <c r="B3951" s="16"/>
      <c r="C3951" s="47"/>
    </row>
    <row r="3952" spans="1:3" s="4" customFormat="1" x14ac:dyDescent="0.2">
      <c r="A3952" s="28"/>
      <c r="B3952" s="16"/>
      <c r="C3952" s="47"/>
    </row>
    <row r="3953" spans="1:3" s="4" customFormat="1" ht="19.5" x14ac:dyDescent="0.2">
      <c r="A3953" s="30" t="s">
        <v>677</v>
      </c>
      <c r="B3953" s="38"/>
      <c r="C3953" s="47"/>
    </row>
    <row r="3954" spans="1:3" s="4" customFormat="1" ht="19.5" x14ac:dyDescent="0.2">
      <c r="A3954" s="30" t="s">
        <v>235</v>
      </c>
      <c r="B3954" s="38"/>
      <c r="C3954" s="47"/>
    </row>
    <row r="3955" spans="1:3" s="4" customFormat="1" ht="19.5" x14ac:dyDescent="0.2">
      <c r="A3955" s="30" t="s">
        <v>352</v>
      </c>
      <c r="B3955" s="38"/>
      <c r="C3955" s="47"/>
    </row>
    <row r="3956" spans="1:3" s="4" customFormat="1" ht="19.5" x14ac:dyDescent="0.2">
      <c r="A3956" s="30" t="s">
        <v>507</v>
      </c>
      <c r="B3956" s="38"/>
      <c r="C3956" s="47"/>
    </row>
    <row r="3957" spans="1:3" s="4" customFormat="1" x14ac:dyDescent="0.2">
      <c r="A3957" s="30"/>
      <c r="B3957" s="32"/>
      <c r="C3957" s="17"/>
    </row>
    <row r="3958" spans="1:3" s="4" customFormat="1" ht="18.75" customHeight="1" x14ac:dyDescent="0.2">
      <c r="A3958" s="40">
        <v>410000</v>
      </c>
      <c r="B3958" s="34" t="s">
        <v>83</v>
      </c>
      <c r="C3958" s="48">
        <f>C3959+C3964+C3976+C3980</f>
        <v>24463000</v>
      </c>
    </row>
    <row r="3959" spans="1:3" s="4" customFormat="1" ht="19.5" x14ac:dyDescent="0.2">
      <c r="A3959" s="40">
        <v>411000</v>
      </c>
      <c r="B3959" s="34" t="s">
        <v>186</v>
      </c>
      <c r="C3959" s="48">
        <f>SUM(C3960:C3963)</f>
        <v>1389000</v>
      </c>
    </row>
    <row r="3960" spans="1:3" s="4" customFormat="1" x14ac:dyDescent="0.2">
      <c r="A3960" s="30">
        <v>411100</v>
      </c>
      <c r="B3960" s="31" t="s">
        <v>84</v>
      </c>
      <c r="C3960" s="47">
        <v>1337000</v>
      </c>
    </row>
    <row r="3961" spans="1:3" s="4" customFormat="1" x14ac:dyDescent="0.2">
      <c r="A3961" s="30">
        <v>411200</v>
      </c>
      <c r="B3961" s="31" t="s">
        <v>199</v>
      </c>
      <c r="C3961" s="47">
        <v>40000</v>
      </c>
    </row>
    <row r="3962" spans="1:3" s="4" customFormat="1" ht="37.5" x14ac:dyDescent="0.2">
      <c r="A3962" s="30">
        <v>411300</v>
      </c>
      <c r="B3962" s="31" t="s">
        <v>85</v>
      </c>
      <c r="C3962" s="47">
        <v>5000</v>
      </c>
    </row>
    <row r="3963" spans="1:3" s="4" customFormat="1" x14ac:dyDescent="0.2">
      <c r="A3963" s="30">
        <v>411400</v>
      </c>
      <c r="B3963" s="31" t="s">
        <v>86</v>
      </c>
      <c r="C3963" s="47">
        <v>7000</v>
      </c>
    </row>
    <row r="3964" spans="1:3" s="4" customFormat="1" ht="18.75" customHeight="1" x14ac:dyDescent="0.2">
      <c r="A3964" s="40">
        <v>412000</v>
      </c>
      <c r="B3964" s="38" t="s">
        <v>191</v>
      </c>
      <c r="C3964" s="48">
        <f>SUM(C3965:C3975)</f>
        <v>131000</v>
      </c>
    </row>
    <row r="3965" spans="1:3" s="4" customFormat="1" x14ac:dyDescent="0.2">
      <c r="A3965" s="30">
        <v>412100</v>
      </c>
      <c r="B3965" s="31" t="s">
        <v>87</v>
      </c>
      <c r="C3965" s="47">
        <v>4800</v>
      </c>
    </row>
    <row r="3966" spans="1:3" s="4" customFormat="1" x14ac:dyDescent="0.2">
      <c r="A3966" s="30">
        <v>412200</v>
      </c>
      <c r="B3966" s="31" t="s">
        <v>200</v>
      </c>
      <c r="C3966" s="47">
        <v>29000</v>
      </c>
    </row>
    <row r="3967" spans="1:3" s="4" customFormat="1" x14ac:dyDescent="0.2">
      <c r="A3967" s="30">
        <v>412300</v>
      </c>
      <c r="B3967" s="31" t="s">
        <v>88</v>
      </c>
      <c r="C3967" s="47">
        <v>9800</v>
      </c>
    </row>
    <row r="3968" spans="1:3" s="4" customFormat="1" x14ac:dyDescent="0.2">
      <c r="A3968" s="30">
        <v>412500</v>
      </c>
      <c r="B3968" s="31" t="s">
        <v>90</v>
      </c>
      <c r="C3968" s="47">
        <v>6500</v>
      </c>
    </row>
    <row r="3969" spans="1:3" s="4" customFormat="1" x14ac:dyDescent="0.2">
      <c r="A3969" s="30">
        <v>412600</v>
      </c>
      <c r="B3969" s="31" t="s">
        <v>201</v>
      </c>
      <c r="C3969" s="47">
        <v>13300</v>
      </c>
    </row>
    <row r="3970" spans="1:3" s="4" customFormat="1" x14ac:dyDescent="0.2">
      <c r="A3970" s="30">
        <v>412700</v>
      </c>
      <c r="B3970" s="31" t="s">
        <v>188</v>
      </c>
      <c r="C3970" s="47">
        <v>50000</v>
      </c>
    </row>
    <row r="3971" spans="1:3" s="4" customFormat="1" x14ac:dyDescent="0.2">
      <c r="A3971" s="30">
        <v>412900</v>
      </c>
      <c r="B3971" s="39" t="s">
        <v>508</v>
      </c>
      <c r="C3971" s="47">
        <v>0</v>
      </c>
    </row>
    <row r="3972" spans="1:3" s="4" customFormat="1" x14ac:dyDescent="0.2">
      <c r="A3972" s="30">
        <v>412900</v>
      </c>
      <c r="B3972" s="39" t="s">
        <v>277</v>
      </c>
      <c r="C3972" s="47">
        <v>9000</v>
      </c>
    </row>
    <row r="3973" spans="1:3" s="4" customFormat="1" x14ac:dyDescent="0.2">
      <c r="A3973" s="30">
        <v>412900</v>
      </c>
      <c r="B3973" s="39" t="s">
        <v>295</v>
      </c>
      <c r="C3973" s="47">
        <v>4000</v>
      </c>
    </row>
    <row r="3974" spans="1:3" s="4" customFormat="1" x14ac:dyDescent="0.2">
      <c r="A3974" s="30">
        <v>412900</v>
      </c>
      <c r="B3974" s="39" t="s">
        <v>296</v>
      </c>
      <c r="C3974" s="47">
        <v>2000</v>
      </c>
    </row>
    <row r="3975" spans="1:3" s="4" customFormat="1" x14ac:dyDescent="0.2">
      <c r="A3975" s="30">
        <v>412900</v>
      </c>
      <c r="B3975" s="31" t="s">
        <v>297</v>
      </c>
      <c r="C3975" s="47">
        <v>2600</v>
      </c>
    </row>
    <row r="3976" spans="1:3" s="4" customFormat="1" ht="19.5" x14ac:dyDescent="0.2">
      <c r="A3976" s="40">
        <v>414000</v>
      </c>
      <c r="B3976" s="38" t="s">
        <v>100</v>
      </c>
      <c r="C3976" s="48">
        <f>SUM(C3977:C3979)</f>
        <v>22900000</v>
      </c>
    </row>
    <row r="3977" spans="1:3" s="4" customFormat="1" x14ac:dyDescent="0.2">
      <c r="A3977" s="49">
        <v>414100</v>
      </c>
      <c r="B3977" s="31" t="s">
        <v>420</v>
      </c>
      <c r="C3977" s="47">
        <v>20000000</v>
      </c>
    </row>
    <row r="3978" spans="1:3" s="4" customFormat="1" x14ac:dyDescent="0.2">
      <c r="A3978" s="49">
        <v>414100</v>
      </c>
      <c r="B3978" s="31" t="s">
        <v>421</v>
      </c>
      <c r="C3978" s="47">
        <v>1900000</v>
      </c>
    </row>
    <row r="3979" spans="1:3" s="4" customFormat="1" x14ac:dyDescent="0.2">
      <c r="A3979" s="49">
        <v>414100</v>
      </c>
      <c r="B3979" s="31" t="s">
        <v>678</v>
      </c>
      <c r="C3979" s="47">
        <v>1000000</v>
      </c>
    </row>
    <row r="3980" spans="1:3" s="51" customFormat="1" ht="19.5" x14ac:dyDescent="0.2">
      <c r="A3980" s="40">
        <v>415000</v>
      </c>
      <c r="B3980" s="38" t="s">
        <v>48</v>
      </c>
      <c r="C3980" s="48">
        <f>SUM(C3981:C3982)</f>
        <v>43000</v>
      </c>
    </row>
    <row r="3981" spans="1:3" s="4" customFormat="1" x14ac:dyDescent="0.2">
      <c r="A3981" s="49">
        <v>415200</v>
      </c>
      <c r="B3981" s="31" t="s">
        <v>248</v>
      </c>
      <c r="C3981" s="47">
        <v>20000</v>
      </c>
    </row>
    <row r="3982" spans="1:3" s="4" customFormat="1" x14ac:dyDescent="0.2">
      <c r="A3982" s="49">
        <v>415200</v>
      </c>
      <c r="B3982" s="31" t="s">
        <v>491</v>
      </c>
      <c r="C3982" s="47">
        <v>23000</v>
      </c>
    </row>
    <row r="3983" spans="1:3" s="4" customFormat="1" ht="19.5" x14ac:dyDescent="0.2">
      <c r="A3983" s="40">
        <v>510000</v>
      </c>
      <c r="B3983" s="38" t="s">
        <v>140</v>
      </c>
      <c r="C3983" s="48">
        <f>C3984+C3986</f>
        <v>8000</v>
      </c>
    </row>
    <row r="3984" spans="1:3" s="4" customFormat="1" ht="19.5" x14ac:dyDescent="0.2">
      <c r="A3984" s="40">
        <v>511000</v>
      </c>
      <c r="B3984" s="38" t="s">
        <v>141</v>
      </c>
      <c r="C3984" s="48">
        <f>SUM(C3985:C3985)</f>
        <v>5000</v>
      </c>
    </row>
    <row r="3985" spans="1:3" s="4" customFormat="1" x14ac:dyDescent="0.2">
      <c r="A3985" s="30">
        <v>511300</v>
      </c>
      <c r="B3985" s="31" t="s">
        <v>144</v>
      </c>
      <c r="C3985" s="47">
        <v>5000</v>
      </c>
    </row>
    <row r="3986" spans="1:3" s="50" customFormat="1" ht="19.5" x14ac:dyDescent="0.2">
      <c r="A3986" s="40">
        <v>516000</v>
      </c>
      <c r="B3986" s="38" t="s">
        <v>151</v>
      </c>
      <c r="C3986" s="48">
        <f t="shared" ref="C3986" si="366">SUM(C3987)</f>
        <v>3000</v>
      </c>
    </row>
    <row r="3987" spans="1:3" s="4" customFormat="1" x14ac:dyDescent="0.2">
      <c r="A3987" s="30">
        <v>516100</v>
      </c>
      <c r="B3987" s="31" t="s">
        <v>151</v>
      </c>
      <c r="C3987" s="47">
        <v>3000</v>
      </c>
    </row>
    <row r="3988" spans="1:3" s="4" customFormat="1" x14ac:dyDescent="0.2">
      <c r="A3988" s="53"/>
      <c r="B3988" s="43" t="s">
        <v>214</v>
      </c>
      <c r="C3988" s="52">
        <f>C3958+C3983</f>
        <v>24471000</v>
      </c>
    </row>
    <row r="3989" spans="1:3" s="4" customFormat="1" x14ac:dyDescent="0.2">
      <c r="A3989" s="45"/>
      <c r="B3989" s="31"/>
      <c r="C3989" s="47"/>
    </row>
    <row r="3990" spans="1:3" s="4" customFormat="1" x14ac:dyDescent="0.2">
      <c r="A3990" s="28"/>
      <c r="B3990" s="16"/>
      <c r="C3990" s="17"/>
    </row>
    <row r="3991" spans="1:3" s="4" customFormat="1" ht="19.5" x14ac:dyDescent="0.2">
      <c r="A3991" s="30" t="s">
        <v>679</v>
      </c>
      <c r="B3991" s="38"/>
      <c r="C3991" s="47"/>
    </row>
    <row r="3992" spans="1:3" s="4" customFormat="1" ht="19.5" x14ac:dyDescent="0.2">
      <c r="A3992" s="30" t="s">
        <v>235</v>
      </c>
      <c r="B3992" s="38"/>
      <c r="C3992" s="47"/>
    </row>
    <row r="3993" spans="1:3" s="4" customFormat="1" ht="19.5" x14ac:dyDescent="0.2">
      <c r="A3993" s="30" t="s">
        <v>356</v>
      </c>
      <c r="B3993" s="38"/>
      <c r="C3993" s="47"/>
    </row>
    <row r="3994" spans="1:3" s="4" customFormat="1" ht="19.5" x14ac:dyDescent="0.2">
      <c r="A3994" s="30" t="s">
        <v>507</v>
      </c>
      <c r="B3994" s="38"/>
      <c r="C3994" s="47"/>
    </row>
    <row r="3995" spans="1:3" s="4" customFormat="1" x14ac:dyDescent="0.2">
      <c r="A3995" s="30"/>
      <c r="B3995" s="32"/>
      <c r="C3995" s="17"/>
    </row>
    <row r="3996" spans="1:3" s="4" customFormat="1" ht="19.5" x14ac:dyDescent="0.2">
      <c r="A3996" s="40">
        <v>410000</v>
      </c>
      <c r="B3996" s="34" t="s">
        <v>83</v>
      </c>
      <c r="C3996" s="48">
        <f>C3997+C4002</f>
        <v>434000</v>
      </c>
    </row>
    <row r="3997" spans="1:3" s="4" customFormat="1" ht="19.5" x14ac:dyDescent="0.2">
      <c r="A3997" s="40">
        <v>411000</v>
      </c>
      <c r="B3997" s="34" t="s">
        <v>186</v>
      </c>
      <c r="C3997" s="48">
        <f>SUM(C3998:C4001)</f>
        <v>321000</v>
      </c>
    </row>
    <row r="3998" spans="1:3" s="4" customFormat="1" ht="18.75" customHeight="1" x14ac:dyDescent="0.2">
      <c r="A3998" s="30">
        <v>411100</v>
      </c>
      <c r="B3998" s="31" t="s">
        <v>84</v>
      </c>
      <c r="C3998" s="47">
        <v>300000</v>
      </c>
    </row>
    <row r="3999" spans="1:3" s="4" customFormat="1" ht="18.75" customHeight="1" x14ac:dyDescent="0.2">
      <c r="A3999" s="30">
        <v>411200</v>
      </c>
      <c r="B3999" s="31" t="s">
        <v>199</v>
      </c>
      <c r="C3999" s="47">
        <v>18000</v>
      </c>
    </row>
    <row r="4000" spans="1:3" s="4" customFormat="1" ht="37.5" x14ac:dyDescent="0.2">
      <c r="A4000" s="30">
        <v>411300</v>
      </c>
      <c r="B4000" s="31" t="s">
        <v>85</v>
      </c>
      <c r="C4000" s="47">
        <v>1300</v>
      </c>
    </row>
    <row r="4001" spans="1:3" s="4" customFormat="1" x14ac:dyDescent="0.2">
      <c r="A4001" s="30">
        <v>411400</v>
      </c>
      <c r="B4001" s="31" t="s">
        <v>86</v>
      </c>
      <c r="C4001" s="47">
        <v>1700</v>
      </c>
    </row>
    <row r="4002" spans="1:3" s="4" customFormat="1" ht="18.75" customHeight="1" x14ac:dyDescent="0.2">
      <c r="A4002" s="40">
        <v>412000</v>
      </c>
      <c r="B4002" s="38" t="s">
        <v>191</v>
      </c>
      <c r="C4002" s="48">
        <f>SUM(C4003:C4014)</f>
        <v>113000</v>
      </c>
    </row>
    <row r="4003" spans="1:3" s="4" customFormat="1" x14ac:dyDescent="0.2">
      <c r="A4003" s="30">
        <v>412100</v>
      </c>
      <c r="B4003" s="31" t="s">
        <v>87</v>
      </c>
      <c r="C4003" s="47">
        <v>800</v>
      </c>
    </row>
    <row r="4004" spans="1:3" s="4" customFormat="1" ht="18.75" customHeight="1" x14ac:dyDescent="0.2">
      <c r="A4004" s="30">
        <v>412200</v>
      </c>
      <c r="B4004" s="31" t="s">
        <v>200</v>
      </c>
      <c r="C4004" s="47">
        <v>19300</v>
      </c>
    </row>
    <row r="4005" spans="1:3" s="4" customFormat="1" x14ac:dyDescent="0.2">
      <c r="A4005" s="30">
        <v>412300</v>
      </c>
      <c r="B4005" s="31" t="s">
        <v>88</v>
      </c>
      <c r="C4005" s="47">
        <v>4100</v>
      </c>
    </row>
    <row r="4006" spans="1:3" s="4" customFormat="1" x14ac:dyDescent="0.2">
      <c r="A4006" s="30">
        <v>412500</v>
      </c>
      <c r="B4006" s="31" t="s">
        <v>90</v>
      </c>
      <c r="C4006" s="47">
        <v>1000</v>
      </c>
    </row>
    <row r="4007" spans="1:3" s="4" customFormat="1" x14ac:dyDescent="0.2">
      <c r="A4007" s="30">
        <v>412600</v>
      </c>
      <c r="B4007" s="31" t="s">
        <v>201</v>
      </c>
      <c r="C4007" s="47">
        <v>3300</v>
      </c>
    </row>
    <row r="4008" spans="1:3" s="4" customFormat="1" ht="18.75" customHeight="1" x14ac:dyDescent="0.2">
      <c r="A4008" s="30">
        <v>412700</v>
      </c>
      <c r="B4008" s="31" t="s">
        <v>188</v>
      </c>
      <c r="C4008" s="47">
        <v>67000</v>
      </c>
    </row>
    <row r="4009" spans="1:3" s="4" customFormat="1" x14ac:dyDescent="0.2">
      <c r="A4009" s="30">
        <v>412900</v>
      </c>
      <c r="B4009" s="39" t="s">
        <v>508</v>
      </c>
      <c r="C4009" s="47">
        <v>0</v>
      </c>
    </row>
    <row r="4010" spans="1:3" s="4" customFormat="1" x14ac:dyDescent="0.2">
      <c r="A4010" s="30">
        <v>412900</v>
      </c>
      <c r="B4010" s="39" t="s">
        <v>277</v>
      </c>
      <c r="C4010" s="47">
        <v>13000</v>
      </c>
    </row>
    <row r="4011" spans="1:3" s="4" customFormat="1" x14ac:dyDescent="0.2">
      <c r="A4011" s="30">
        <v>412900</v>
      </c>
      <c r="B4011" s="39" t="s">
        <v>295</v>
      </c>
      <c r="C4011" s="47">
        <v>1200</v>
      </c>
    </row>
    <row r="4012" spans="1:3" s="4" customFormat="1" x14ac:dyDescent="0.2">
      <c r="A4012" s="30">
        <v>412900</v>
      </c>
      <c r="B4012" s="39" t="s">
        <v>296</v>
      </c>
      <c r="C4012" s="47">
        <v>1200</v>
      </c>
    </row>
    <row r="4013" spans="1:3" s="4" customFormat="1" x14ac:dyDescent="0.2">
      <c r="A4013" s="30">
        <v>412900</v>
      </c>
      <c r="B4013" s="39" t="s">
        <v>297</v>
      </c>
      <c r="C4013" s="47">
        <v>600</v>
      </c>
    </row>
    <row r="4014" spans="1:3" s="4" customFormat="1" x14ac:dyDescent="0.2">
      <c r="A4014" s="30">
        <v>412900</v>
      </c>
      <c r="B4014" s="31" t="s">
        <v>279</v>
      </c>
      <c r="C4014" s="47">
        <v>1500</v>
      </c>
    </row>
    <row r="4015" spans="1:3" s="4" customFormat="1" ht="19.5" x14ac:dyDescent="0.2">
      <c r="A4015" s="40">
        <v>510000</v>
      </c>
      <c r="B4015" s="38" t="s">
        <v>140</v>
      </c>
      <c r="C4015" s="48">
        <f>C4016</f>
        <v>1700</v>
      </c>
    </row>
    <row r="4016" spans="1:3" s="4" customFormat="1" ht="19.5" x14ac:dyDescent="0.2">
      <c r="A4016" s="40">
        <v>511000</v>
      </c>
      <c r="B4016" s="38" t="s">
        <v>141</v>
      </c>
      <c r="C4016" s="48">
        <f>SUM(C4017:C4017)</f>
        <v>1700</v>
      </c>
    </row>
    <row r="4017" spans="1:3" s="4" customFormat="1" x14ac:dyDescent="0.2">
      <c r="A4017" s="30">
        <v>511300</v>
      </c>
      <c r="B4017" s="31" t="s">
        <v>144</v>
      </c>
      <c r="C4017" s="47">
        <v>1700</v>
      </c>
    </row>
    <row r="4018" spans="1:3" s="4" customFormat="1" x14ac:dyDescent="0.2">
      <c r="A4018" s="53"/>
      <c r="B4018" s="43" t="s">
        <v>214</v>
      </c>
      <c r="C4018" s="52">
        <f>C3996+C4015</f>
        <v>435700</v>
      </c>
    </row>
    <row r="4019" spans="1:3" s="4" customFormat="1" x14ac:dyDescent="0.2">
      <c r="A4019" s="30"/>
      <c r="B4019" s="31"/>
      <c r="C4019" s="47"/>
    </row>
    <row r="4020" spans="1:3" s="4" customFormat="1" x14ac:dyDescent="0.2">
      <c r="A4020" s="30"/>
      <c r="B4020" s="31"/>
      <c r="C4020" s="47"/>
    </row>
    <row r="4021" spans="1:3" s="4" customFormat="1" ht="19.5" x14ac:dyDescent="0.2">
      <c r="A4021" s="30" t="s">
        <v>680</v>
      </c>
      <c r="B4021" s="38"/>
      <c r="C4021" s="47"/>
    </row>
    <row r="4022" spans="1:3" s="4" customFormat="1" ht="19.5" x14ac:dyDescent="0.2">
      <c r="A4022" s="30" t="s">
        <v>236</v>
      </c>
      <c r="B4022" s="38"/>
      <c r="C4022" s="47"/>
    </row>
    <row r="4023" spans="1:3" s="4" customFormat="1" ht="19.5" x14ac:dyDescent="0.2">
      <c r="A4023" s="30" t="s">
        <v>349</v>
      </c>
      <c r="B4023" s="38"/>
      <c r="C4023" s="47"/>
    </row>
    <row r="4024" spans="1:3" s="4" customFormat="1" ht="19.5" x14ac:dyDescent="0.2">
      <c r="A4024" s="30" t="s">
        <v>507</v>
      </c>
      <c r="B4024" s="38"/>
      <c r="C4024" s="47"/>
    </row>
    <row r="4025" spans="1:3" s="4" customFormat="1" x14ac:dyDescent="0.2">
      <c r="A4025" s="30"/>
      <c r="B4025" s="32"/>
      <c r="C4025" s="47"/>
    </row>
    <row r="4026" spans="1:3" s="50" customFormat="1" ht="19.5" x14ac:dyDescent="0.2">
      <c r="A4026" s="40">
        <v>410000</v>
      </c>
      <c r="B4026" s="34" t="s">
        <v>83</v>
      </c>
      <c r="C4026" s="48">
        <f>C4027+C4032+C4045+C4043</f>
        <v>11341800</v>
      </c>
    </row>
    <row r="4027" spans="1:3" s="50" customFormat="1" ht="19.5" x14ac:dyDescent="0.2">
      <c r="A4027" s="40">
        <v>411000</v>
      </c>
      <c r="B4027" s="34" t="s">
        <v>186</v>
      </c>
      <c r="C4027" s="48">
        <f>SUM(C4028:C4031)</f>
        <v>2071000</v>
      </c>
    </row>
    <row r="4028" spans="1:3" s="4" customFormat="1" x14ac:dyDescent="0.2">
      <c r="A4028" s="30">
        <v>411100</v>
      </c>
      <c r="B4028" s="31" t="s">
        <v>84</v>
      </c>
      <c r="C4028" s="47">
        <v>1980000</v>
      </c>
    </row>
    <row r="4029" spans="1:3" s="4" customFormat="1" x14ac:dyDescent="0.2">
      <c r="A4029" s="30">
        <v>411200</v>
      </c>
      <c r="B4029" s="31" t="s">
        <v>199</v>
      </c>
      <c r="C4029" s="47">
        <v>60000</v>
      </c>
    </row>
    <row r="4030" spans="1:3" s="4" customFormat="1" ht="37.5" x14ac:dyDescent="0.2">
      <c r="A4030" s="30">
        <v>411300</v>
      </c>
      <c r="B4030" s="31" t="s">
        <v>85</v>
      </c>
      <c r="C4030" s="47">
        <v>20000</v>
      </c>
    </row>
    <row r="4031" spans="1:3" s="4" customFormat="1" x14ac:dyDescent="0.2">
      <c r="A4031" s="30">
        <v>411400</v>
      </c>
      <c r="B4031" s="31" t="s">
        <v>86</v>
      </c>
      <c r="C4031" s="47">
        <v>11000</v>
      </c>
    </row>
    <row r="4032" spans="1:3" s="50" customFormat="1" ht="19.5" x14ac:dyDescent="0.2">
      <c r="A4032" s="40">
        <v>412000</v>
      </c>
      <c r="B4032" s="38" t="s">
        <v>191</v>
      </c>
      <c r="C4032" s="48">
        <f>SUM(C4033:C4042)</f>
        <v>200800</v>
      </c>
    </row>
    <row r="4033" spans="1:3" s="4" customFormat="1" x14ac:dyDescent="0.2">
      <c r="A4033" s="30">
        <v>412200</v>
      </c>
      <c r="B4033" s="31" t="s">
        <v>200</v>
      </c>
      <c r="C4033" s="47">
        <v>27000</v>
      </c>
    </row>
    <row r="4034" spans="1:3" s="4" customFormat="1" x14ac:dyDescent="0.2">
      <c r="A4034" s="30">
        <v>412300</v>
      </c>
      <c r="B4034" s="31" t="s">
        <v>88</v>
      </c>
      <c r="C4034" s="47">
        <v>20500</v>
      </c>
    </row>
    <row r="4035" spans="1:3" s="4" customFormat="1" x14ac:dyDescent="0.2">
      <c r="A4035" s="30">
        <v>412500</v>
      </c>
      <c r="B4035" s="31" t="s">
        <v>90</v>
      </c>
      <c r="C4035" s="47">
        <v>17500</v>
      </c>
    </row>
    <row r="4036" spans="1:3" s="4" customFormat="1" x14ac:dyDescent="0.2">
      <c r="A4036" s="30">
        <v>412600</v>
      </c>
      <c r="B4036" s="31" t="s">
        <v>201</v>
      </c>
      <c r="C4036" s="47">
        <v>23800</v>
      </c>
    </row>
    <row r="4037" spans="1:3" s="4" customFormat="1" ht="19.5" customHeight="1" x14ac:dyDescent="0.2">
      <c r="A4037" s="30">
        <v>412700</v>
      </c>
      <c r="B4037" s="31" t="s">
        <v>188</v>
      </c>
      <c r="C4037" s="47">
        <v>50000</v>
      </c>
    </row>
    <row r="4038" spans="1:3" s="4" customFormat="1" x14ac:dyDescent="0.2">
      <c r="A4038" s="30">
        <v>412900</v>
      </c>
      <c r="B4038" s="39" t="s">
        <v>508</v>
      </c>
      <c r="C4038" s="47">
        <v>0</v>
      </c>
    </row>
    <row r="4039" spans="1:3" s="4" customFormat="1" x14ac:dyDescent="0.2">
      <c r="A4039" s="30">
        <v>412900</v>
      </c>
      <c r="B4039" s="39" t="s">
        <v>277</v>
      </c>
      <c r="C4039" s="47">
        <v>50000</v>
      </c>
    </row>
    <row r="4040" spans="1:3" s="4" customFormat="1" x14ac:dyDescent="0.2">
      <c r="A4040" s="30">
        <v>412900</v>
      </c>
      <c r="B4040" s="39" t="s">
        <v>295</v>
      </c>
      <c r="C4040" s="47">
        <v>4000</v>
      </c>
    </row>
    <row r="4041" spans="1:3" s="4" customFormat="1" x14ac:dyDescent="0.2">
      <c r="A4041" s="30">
        <v>412900</v>
      </c>
      <c r="B4041" s="39" t="s">
        <v>296</v>
      </c>
      <c r="C4041" s="47">
        <v>4000</v>
      </c>
    </row>
    <row r="4042" spans="1:3" s="4" customFormat="1" x14ac:dyDescent="0.2">
      <c r="A4042" s="30">
        <v>412900</v>
      </c>
      <c r="B4042" s="31" t="s">
        <v>297</v>
      </c>
      <c r="C4042" s="47">
        <v>4000</v>
      </c>
    </row>
    <row r="4043" spans="1:3" s="50" customFormat="1" ht="19.5" x14ac:dyDescent="0.2">
      <c r="A4043" s="40">
        <v>414000</v>
      </c>
      <c r="B4043" s="38" t="s">
        <v>100</v>
      </c>
      <c r="C4043" s="48">
        <f>SUM(C4044:C4044)</f>
        <v>5000000</v>
      </c>
    </row>
    <row r="4044" spans="1:3" s="4" customFormat="1" x14ac:dyDescent="0.2">
      <c r="A4044" s="30">
        <v>414100</v>
      </c>
      <c r="B4044" s="31" t="s">
        <v>422</v>
      </c>
      <c r="C4044" s="47">
        <v>5000000</v>
      </c>
    </row>
    <row r="4045" spans="1:3" s="50" customFormat="1" ht="19.5" x14ac:dyDescent="0.2">
      <c r="A4045" s="40">
        <v>415000</v>
      </c>
      <c r="B4045" s="38" t="s">
        <v>48</v>
      </c>
      <c r="C4045" s="48">
        <f>SUM(C4046:C4049)</f>
        <v>4070000</v>
      </c>
    </row>
    <row r="4046" spans="1:3" s="4" customFormat="1" ht="37.5" x14ac:dyDescent="0.2">
      <c r="A4046" s="30">
        <v>415200</v>
      </c>
      <c r="B4046" s="59" t="s">
        <v>681</v>
      </c>
      <c r="C4046" s="47">
        <v>4000000</v>
      </c>
    </row>
    <row r="4047" spans="1:3" s="4" customFormat="1" ht="37.5" x14ac:dyDescent="0.2">
      <c r="A4047" s="30">
        <v>415200</v>
      </c>
      <c r="B4047" s="59" t="s">
        <v>682</v>
      </c>
      <c r="C4047" s="47">
        <v>20000</v>
      </c>
    </row>
    <row r="4048" spans="1:3" s="4" customFormat="1" x14ac:dyDescent="0.2">
      <c r="A4048" s="30">
        <v>415200</v>
      </c>
      <c r="B4048" s="31" t="s">
        <v>683</v>
      </c>
      <c r="C4048" s="47">
        <v>30000</v>
      </c>
    </row>
    <row r="4049" spans="1:3" s="4" customFormat="1" x14ac:dyDescent="0.2">
      <c r="A4049" s="30">
        <v>415200</v>
      </c>
      <c r="B4049" s="31" t="s">
        <v>488</v>
      </c>
      <c r="C4049" s="47">
        <v>20000</v>
      </c>
    </row>
    <row r="4050" spans="1:3" s="50" customFormat="1" ht="37.5" customHeight="1" x14ac:dyDescent="0.2">
      <c r="A4050" s="40">
        <v>480000</v>
      </c>
      <c r="B4050" s="38" t="s">
        <v>136</v>
      </c>
      <c r="C4050" s="48">
        <f t="shared" ref="C4050" si="367">C4051</f>
        <v>640000</v>
      </c>
    </row>
    <row r="4051" spans="1:3" s="50" customFormat="1" ht="19.5" x14ac:dyDescent="0.2">
      <c r="A4051" s="40">
        <v>488000</v>
      </c>
      <c r="B4051" s="38" t="s">
        <v>99</v>
      </c>
      <c r="C4051" s="48">
        <f>C4052+C4053</f>
        <v>640000</v>
      </c>
    </row>
    <row r="4052" spans="1:3" s="4" customFormat="1" x14ac:dyDescent="0.2">
      <c r="A4052" s="30">
        <v>488100</v>
      </c>
      <c r="B4052" s="31" t="s">
        <v>423</v>
      </c>
      <c r="C4052" s="47">
        <v>640000</v>
      </c>
    </row>
    <row r="4053" spans="1:3" s="4" customFormat="1" x14ac:dyDescent="0.2">
      <c r="A4053" s="30">
        <v>488100</v>
      </c>
      <c r="B4053" s="31" t="s">
        <v>99</v>
      </c>
      <c r="C4053" s="47">
        <v>0</v>
      </c>
    </row>
    <row r="4054" spans="1:3" s="50" customFormat="1" ht="19.5" x14ac:dyDescent="0.2">
      <c r="A4054" s="40">
        <v>510000</v>
      </c>
      <c r="B4054" s="38" t="s">
        <v>140</v>
      </c>
      <c r="C4054" s="48">
        <f>C4055+C4057</f>
        <v>22000</v>
      </c>
    </row>
    <row r="4055" spans="1:3" s="50" customFormat="1" ht="19.5" x14ac:dyDescent="0.2">
      <c r="A4055" s="40">
        <v>511000</v>
      </c>
      <c r="B4055" s="38" t="s">
        <v>141</v>
      </c>
      <c r="C4055" s="48">
        <f>C4056</f>
        <v>15000</v>
      </c>
    </row>
    <row r="4056" spans="1:3" s="4" customFormat="1" x14ac:dyDescent="0.2">
      <c r="A4056" s="30">
        <v>511300</v>
      </c>
      <c r="B4056" s="31" t="s">
        <v>144</v>
      </c>
      <c r="C4056" s="47">
        <v>15000</v>
      </c>
    </row>
    <row r="4057" spans="1:3" s="61" customFormat="1" ht="19.5" x14ac:dyDescent="0.2">
      <c r="A4057" s="40">
        <v>516000</v>
      </c>
      <c r="B4057" s="38" t="s">
        <v>151</v>
      </c>
      <c r="C4057" s="17">
        <f t="shared" ref="C4057" si="368">C4058</f>
        <v>7000</v>
      </c>
    </row>
    <row r="4058" spans="1:3" s="4" customFormat="1" x14ac:dyDescent="0.2">
      <c r="A4058" s="30">
        <v>516100</v>
      </c>
      <c r="B4058" s="31" t="s">
        <v>151</v>
      </c>
      <c r="C4058" s="47">
        <v>7000</v>
      </c>
    </row>
    <row r="4059" spans="1:3" s="50" customFormat="1" ht="19.5" x14ac:dyDescent="0.2">
      <c r="A4059" s="40">
        <v>630000</v>
      </c>
      <c r="B4059" s="38" t="s">
        <v>176</v>
      </c>
      <c r="C4059" s="48">
        <f t="shared" ref="C4059" si="369">C4060</f>
        <v>42000</v>
      </c>
    </row>
    <row r="4060" spans="1:3" s="50" customFormat="1" ht="19.5" x14ac:dyDescent="0.2">
      <c r="A4060" s="40">
        <v>638000</v>
      </c>
      <c r="B4060" s="38" t="s">
        <v>120</v>
      </c>
      <c r="C4060" s="48">
        <f t="shared" ref="C4060" si="370">C4061</f>
        <v>42000</v>
      </c>
    </row>
    <row r="4061" spans="1:3" s="4" customFormat="1" x14ac:dyDescent="0.2">
      <c r="A4061" s="30">
        <v>638100</v>
      </c>
      <c r="B4061" s="31" t="s">
        <v>181</v>
      </c>
      <c r="C4061" s="47">
        <v>42000</v>
      </c>
    </row>
    <row r="4062" spans="1:3" s="75" customFormat="1" x14ac:dyDescent="0.2">
      <c r="A4062" s="56"/>
      <c r="B4062" s="57" t="s">
        <v>214</v>
      </c>
      <c r="C4062" s="58">
        <f>C4026+C4050+C4054+C4059</f>
        <v>12045800</v>
      </c>
    </row>
    <row r="4063" spans="1:3" s="61" customFormat="1" x14ac:dyDescent="0.2">
      <c r="A4063" s="15"/>
      <c r="B4063" s="16"/>
      <c r="C4063" s="17"/>
    </row>
    <row r="4064" spans="1:3" s="61" customFormat="1" x14ac:dyDescent="0.2">
      <c r="A4064" s="15"/>
      <c r="B4064" s="16"/>
      <c r="C4064" s="17"/>
    </row>
    <row r="4065" spans="1:3" s="61" customFormat="1" ht="19.5" x14ac:dyDescent="0.2">
      <c r="A4065" s="30" t="s">
        <v>684</v>
      </c>
      <c r="B4065" s="38"/>
      <c r="C4065" s="17"/>
    </row>
    <row r="4066" spans="1:3" s="61" customFormat="1" ht="19.5" x14ac:dyDescent="0.2">
      <c r="A4066" s="30" t="s">
        <v>236</v>
      </c>
      <c r="B4066" s="38"/>
      <c r="C4066" s="17"/>
    </row>
    <row r="4067" spans="1:3" s="61" customFormat="1" ht="19.5" x14ac:dyDescent="0.2">
      <c r="A4067" s="30" t="s">
        <v>350</v>
      </c>
      <c r="B4067" s="38"/>
      <c r="C4067" s="17"/>
    </row>
    <row r="4068" spans="1:3" s="61" customFormat="1" ht="19.5" x14ac:dyDescent="0.2">
      <c r="A4068" s="30" t="s">
        <v>507</v>
      </c>
      <c r="B4068" s="38"/>
      <c r="C4068" s="17"/>
    </row>
    <row r="4069" spans="1:3" s="61" customFormat="1" x14ac:dyDescent="0.2">
      <c r="A4069" s="30"/>
      <c r="B4069" s="32"/>
      <c r="C4069" s="17"/>
    </row>
    <row r="4070" spans="1:3" s="61" customFormat="1" ht="18.75" customHeight="1" x14ac:dyDescent="0.2">
      <c r="A4070" s="40">
        <v>410000</v>
      </c>
      <c r="B4070" s="34" t="s">
        <v>83</v>
      </c>
      <c r="C4070" s="17">
        <f>C4071+C4076</f>
        <v>401700</v>
      </c>
    </row>
    <row r="4071" spans="1:3" s="61" customFormat="1" ht="19.5" x14ac:dyDescent="0.2">
      <c r="A4071" s="40">
        <v>411000</v>
      </c>
      <c r="B4071" s="34" t="s">
        <v>186</v>
      </c>
      <c r="C4071" s="17">
        <f>SUM(C4072:C4075)</f>
        <v>340500</v>
      </c>
    </row>
    <row r="4072" spans="1:3" s="4" customFormat="1" x14ac:dyDescent="0.2">
      <c r="A4072" s="30">
        <v>411100</v>
      </c>
      <c r="B4072" s="31" t="s">
        <v>84</v>
      </c>
      <c r="C4072" s="47">
        <v>320000</v>
      </c>
    </row>
    <row r="4073" spans="1:3" s="4" customFormat="1" x14ac:dyDescent="0.2">
      <c r="A4073" s="30">
        <v>411200</v>
      </c>
      <c r="B4073" s="31" t="s">
        <v>199</v>
      </c>
      <c r="C4073" s="47">
        <v>12000</v>
      </c>
    </row>
    <row r="4074" spans="1:3" s="4" customFormat="1" ht="37.5" x14ac:dyDescent="0.2">
      <c r="A4074" s="30">
        <v>411300</v>
      </c>
      <c r="B4074" s="31" t="s">
        <v>85</v>
      </c>
      <c r="C4074" s="47">
        <v>3500</v>
      </c>
    </row>
    <row r="4075" spans="1:3" s="4" customFormat="1" x14ac:dyDescent="0.2">
      <c r="A4075" s="30">
        <v>411400</v>
      </c>
      <c r="B4075" s="31" t="s">
        <v>86</v>
      </c>
      <c r="C4075" s="47">
        <v>5000</v>
      </c>
    </row>
    <row r="4076" spans="1:3" s="61" customFormat="1" ht="19.5" x14ac:dyDescent="0.2">
      <c r="A4076" s="40">
        <v>412000</v>
      </c>
      <c r="B4076" s="38" t="s">
        <v>191</v>
      </c>
      <c r="C4076" s="17">
        <f>SUM(C4077:C4087)</f>
        <v>61200</v>
      </c>
    </row>
    <row r="4077" spans="1:3" s="4" customFormat="1" x14ac:dyDescent="0.2">
      <c r="A4077" s="30">
        <v>412100</v>
      </c>
      <c r="B4077" s="31" t="s">
        <v>87</v>
      </c>
      <c r="C4077" s="47">
        <v>32000</v>
      </c>
    </row>
    <row r="4078" spans="1:3" s="4" customFormat="1" x14ac:dyDescent="0.2">
      <c r="A4078" s="30">
        <v>412200</v>
      </c>
      <c r="B4078" s="31" t="s">
        <v>200</v>
      </c>
      <c r="C4078" s="47">
        <v>10000</v>
      </c>
    </row>
    <row r="4079" spans="1:3" s="4" customFormat="1" x14ac:dyDescent="0.2">
      <c r="A4079" s="30">
        <v>412300</v>
      </c>
      <c r="B4079" s="31" t="s">
        <v>88</v>
      </c>
      <c r="C4079" s="47">
        <v>2100</v>
      </c>
    </row>
    <row r="4080" spans="1:3" s="4" customFormat="1" x14ac:dyDescent="0.2">
      <c r="A4080" s="30">
        <v>412400</v>
      </c>
      <c r="B4080" s="31" t="s">
        <v>89</v>
      </c>
      <c r="C4080" s="47">
        <v>8000</v>
      </c>
    </row>
    <row r="4081" spans="1:3" s="4" customFormat="1" x14ac:dyDescent="0.2">
      <c r="A4081" s="30">
        <v>412500</v>
      </c>
      <c r="B4081" s="31" t="s">
        <v>90</v>
      </c>
      <c r="C4081" s="47">
        <v>800</v>
      </c>
    </row>
    <row r="4082" spans="1:3" s="4" customFormat="1" x14ac:dyDescent="0.2">
      <c r="A4082" s="30">
        <v>412600</v>
      </c>
      <c r="B4082" s="31" t="s">
        <v>201</v>
      </c>
      <c r="C4082" s="47">
        <v>1000</v>
      </c>
    </row>
    <row r="4083" spans="1:3" s="4" customFormat="1" x14ac:dyDescent="0.2">
      <c r="A4083" s="30">
        <v>412700</v>
      </c>
      <c r="B4083" s="31" t="s">
        <v>188</v>
      </c>
      <c r="C4083" s="47">
        <v>5400</v>
      </c>
    </row>
    <row r="4084" spans="1:3" s="4" customFormat="1" x14ac:dyDescent="0.2">
      <c r="A4084" s="30">
        <v>412900</v>
      </c>
      <c r="B4084" s="39" t="s">
        <v>508</v>
      </c>
      <c r="C4084" s="47">
        <v>0</v>
      </c>
    </row>
    <row r="4085" spans="1:3" s="4" customFormat="1" x14ac:dyDescent="0.2">
      <c r="A4085" s="30">
        <v>412900</v>
      </c>
      <c r="B4085" s="39" t="s">
        <v>277</v>
      </c>
      <c r="C4085" s="47">
        <v>1000</v>
      </c>
    </row>
    <row r="4086" spans="1:3" s="4" customFormat="1" x14ac:dyDescent="0.2">
      <c r="A4086" s="30">
        <v>412900</v>
      </c>
      <c r="B4086" s="39" t="s">
        <v>296</v>
      </c>
      <c r="C4086" s="47">
        <v>200</v>
      </c>
    </row>
    <row r="4087" spans="1:3" s="4" customFormat="1" x14ac:dyDescent="0.2">
      <c r="A4087" s="30">
        <v>412900</v>
      </c>
      <c r="B4087" s="39" t="s">
        <v>297</v>
      </c>
      <c r="C4087" s="47">
        <v>700</v>
      </c>
    </row>
    <row r="4088" spans="1:3" s="61" customFormat="1" ht="18.75" customHeight="1" x14ac:dyDescent="0.2">
      <c r="A4088" s="40">
        <v>510000</v>
      </c>
      <c r="B4088" s="38" t="s">
        <v>140</v>
      </c>
      <c r="C4088" s="17">
        <f>C4091+C4089</f>
        <v>9000</v>
      </c>
    </row>
    <row r="4089" spans="1:3" s="61" customFormat="1" ht="19.5" x14ac:dyDescent="0.2">
      <c r="A4089" s="40">
        <v>513000</v>
      </c>
      <c r="B4089" s="38" t="s">
        <v>149</v>
      </c>
      <c r="C4089" s="17">
        <f t="shared" ref="C4089" si="371">C4090</f>
        <v>8000</v>
      </c>
    </row>
    <row r="4090" spans="1:3" s="4" customFormat="1" x14ac:dyDescent="0.2">
      <c r="A4090" s="30">
        <v>513700</v>
      </c>
      <c r="B4090" s="31" t="s">
        <v>307</v>
      </c>
      <c r="C4090" s="47">
        <v>8000</v>
      </c>
    </row>
    <row r="4091" spans="1:3" s="61" customFormat="1" ht="19.5" x14ac:dyDescent="0.2">
      <c r="A4091" s="40">
        <v>516000</v>
      </c>
      <c r="B4091" s="38" t="s">
        <v>151</v>
      </c>
      <c r="C4091" s="17">
        <f t="shared" ref="C4091" si="372">C4092</f>
        <v>1000</v>
      </c>
    </row>
    <row r="4092" spans="1:3" s="4" customFormat="1" x14ac:dyDescent="0.2">
      <c r="A4092" s="30">
        <v>516100</v>
      </c>
      <c r="B4092" s="31" t="s">
        <v>151</v>
      </c>
      <c r="C4092" s="47">
        <v>1000</v>
      </c>
    </row>
    <row r="4093" spans="1:3" s="61" customFormat="1" ht="19.5" x14ac:dyDescent="0.2">
      <c r="A4093" s="40">
        <v>630000</v>
      </c>
      <c r="B4093" s="38" t="s">
        <v>176</v>
      </c>
      <c r="C4093" s="17">
        <f>C4094</f>
        <v>2000</v>
      </c>
    </row>
    <row r="4094" spans="1:3" s="61" customFormat="1" ht="19.5" x14ac:dyDescent="0.2">
      <c r="A4094" s="40">
        <v>638000</v>
      </c>
      <c r="B4094" s="38" t="s">
        <v>120</v>
      </c>
      <c r="C4094" s="17">
        <f t="shared" ref="C4094" si="373">C4095</f>
        <v>2000</v>
      </c>
    </row>
    <row r="4095" spans="1:3" s="4" customFormat="1" x14ac:dyDescent="0.2">
      <c r="A4095" s="30">
        <v>638100</v>
      </c>
      <c r="B4095" s="31" t="s">
        <v>181</v>
      </c>
      <c r="C4095" s="47">
        <v>2000</v>
      </c>
    </row>
    <row r="4096" spans="1:3" s="75" customFormat="1" x14ac:dyDescent="0.2">
      <c r="A4096" s="56"/>
      <c r="B4096" s="57" t="s">
        <v>214</v>
      </c>
      <c r="C4096" s="58">
        <f>C4070+C4088+C4093</f>
        <v>412700</v>
      </c>
    </row>
    <row r="4097" spans="1:3" s="61" customFormat="1" x14ac:dyDescent="0.2">
      <c r="A4097" s="15"/>
      <c r="B4097" s="16"/>
      <c r="C4097" s="17"/>
    </row>
    <row r="4098" spans="1:3" s="61" customFormat="1" x14ac:dyDescent="0.2">
      <c r="A4098" s="15"/>
      <c r="B4098" s="16"/>
      <c r="C4098" s="17"/>
    </row>
    <row r="4099" spans="1:3" s="4" customFormat="1" ht="19.5" x14ac:dyDescent="0.2">
      <c r="A4099" s="30" t="s">
        <v>685</v>
      </c>
      <c r="B4099" s="38"/>
      <c r="C4099" s="47"/>
    </row>
    <row r="4100" spans="1:3" s="4" customFormat="1" ht="19.5" x14ac:dyDescent="0.2">
      <c r="A4100" s="30" t="s">
        <v>237</v>
      </c>
      <c r="B4100" s="38"/>
      <c r="C4100" s="47"/>
    </row>
    <row r="4101" spans="1:3" s="4" customFormat="1" ht="19.5" x14ac:dyDescent="0.2">
      <c r="A4101" s="30" t="s">
        <v>358</v>
      </c>
      <c r="B4101" s="38"/>
      <c r="C4101" s="47"/>
    </row>
    <row r="4102" spans="1:3" s="4" customFormat="1" ht="19.5" x14ac:dyDescent="0.2">
      <c r="A4102" s="30" t="s">
        <v>569</v>
      </c>
      <c r="B4102" s="38"/>
      <c r="C4102" s="47"/>
    </row>
    <row r="4103" spans="1:3" s="4" customFormat="1" x14ac:dyDescent="0.2">
      <c r="A4103" s="30"/>
      <c r="B4103" s="32"/>
      <c r="C4103" s="17"/>
    </row>
    <row r="4104" spans="1:3" s="4" customFormat="1" ht="19.5" x14ac:dyDescent="0.2">
      <c r="A4104" s="40">
        <v>410000</v>
      </c>
      <c r="B4104" s="34" t="s">
        <v>83</v>
      </c>
      <c r="C4104" s="48">
        <f>C4105+C4110+C4124</f>
        <v>3727200</v>
      </c>
    </row>
    <row r="4105" spans="1:3" s="4" customFormat="1" ht="19.5" x14ac:dyDescent="0.2">
      <c r="A4105" s="40">
        <v>411000</v>
      </c>
      <c r="B4105" s="34" t="s">
        <v>186</v>
      </c>
      <c r="C4105" s="48">
        <f>SUM(C4106:C4109)</f>
        <v>2410000</v>
      </c>
    </row>
    <row r="4106" spans="1:3" s="4" customFormat="1" x14ac:dyDescent="0.2">
      <c r="A4106" s="30">
        <v>411100</v>
      </c>
      <c r="B4106" s="31" t="s">
        <v>84</v>
      </c>
      <c r="C4106" s="47">
        <v>2260000</v>
      </c>
    </row>
    <row r="4107" spans="1:3" s="4" customFormat="1" x14ac:dyDescent="0.2">
      <c r="A4107" s="30">
        <v>411200</v>
      </c>
      <c r="B4107" s="31" t="s">
        <v>199</v>
      </c>
      <c r="C4107" s="47">
        <v>45000</v>
      </c>
    </row>
    <row r="4108" spans="1:3" s="4" customFormat="1" ht="37.5" x14ac:dyDescent="0.2">
      <c r="A4108" s="30">
        <v>411300</v>
      </c>
      <c r="B4108" s="31" t="s">
        <v>85</v>
      </c>
      <c r="C4108" s="47">
        <v>65000</v>
      </c>
    </row>
    <row r="4109" spans="1:3" s="4" customFormat="1" x14ac:dyDescent="0.2">
      <c r="A4109" s="30">
        <v>411400</v>
      </c>
      <c r="B4109" s="31" t="s">
        <v>86</v>
      </c>
      <c r="C4109" s="47">
        <v>40000</v>
      </c>
    </row>
    <row r="4110" spans="1:3" s="4" customFormat="1" ht="19.5" x14ac:dyDescent="0.2">
      <c r="A4110" s="40">
        <v>412000</v>
      </c>
      <c r="B4110" s="38" t="s">
        <v>191</v>
      </c>
      <c r="C4110" s="48">
        <f>SUM(C4111:C4123)</f>
        <v>247200</v>
      </c>
    </row>
    <row r="4111" spans="1:3" s="4" customFormat="1" x14ac:dyDescent="0.2">
      <c r="A4111" s="30">
        <v>412200</v>
      </c>
      <c r="B4111" s="31" t="s">
        <v>200</v>
      </c>
      <c r="C4111" s="47">
        <v>33000</v>
      </c>
    </row>
    <row r="4112" spans="1:3" s="4" customFormat="1" x14ac:dyDescent="0.2">
      <c r="A4112" s="30">
        <v>412300</v>
      </c>
      <c r="B4112" s="31" t="s">
        <v>88</v>
      </c>
      <c r="C4112" s="47">
        <v>14000</v>
      </c>
    </row>
    <row r="4113" spans="1:3" s="4" customFormat="1" x14ac:dyDescent="0.2">
      <c r="A4113" s="30">
        <v>412500</v>
      </c>
      <c r="B4113" s="31" t="s">
        <v>90</v>
      </c>
      <c r="C4113" s="47">
        <v>7000</v>
      </c>
    </row>
    <row r="4114" spans="1:3" s="4" customFormat="1" x14ac:dyDescent="0.2">
      <c r="A4114" s="30">
        <v>412600</v>
      </c>
      <c r="B4114" s="31" t="s">
        <v>201</v>
      </c>
      <c r="C4114" s="47">
        <v>10000</v>
      </c>
    </row>
    <row r="4115" spans="1:3" s="4" customFormat="1" x14ac:dyDescent="0.2">
      <c r="A4115" s="30">
        <v>412700</v>
      </c>
      <c r="B4115" s="31" t="s">
        <v>188</v>
      </c>
      <c r="C4115" s="47">
        <v>40000</v>
      </c>
    </row>
    <row r="4116" spans="1:3" s="4" customFormat="1" x14ac:dyDescent="0.2">
      <c r="A4116" s="30">
        <v>412900</v>
      </c>
      <c r="B4116" s="39" t="s">
        <v>508</v>
      </c>
      <c r="C4116" s="47">
        <v>0</v>
      </c>
    </row>
    <row r="4117" spans="1:3" s="4" customFormat="1" x14ac:dyDescent="0.2">
      <c r="A4117" s="30">
        <v>412900</v>
      </c>
      <c r="B4117" s="39" t="s">
        <v>277</v>
      </c>
      <c r="C4117" s="47">
        <v>2000</v>
      </c>
    </row>
    <row r="4118" spans="1:3" s="4" customFormat="1" x14ac:dyDescent="0.2">
      <c r="A4118" s="30">
        <v>412900</v>
      </c>
      <c r="B4118" s="39" t="s">
        <v>295</v>
      </c>
      <c r="C4118" s="47">
        <v>3200</v>
      </c>
    </row>
    <row r="4119" spans="1:3" s="4" customFormat="1" x14ac:dyDescent="0.2">
      <c r="A4119" s="30">
        <v>412900</v>
      </c>
      <c r="B4119" s="39" t="s">
        <v>296</v>
      </c>
      <c r="C4119" s="47">
        <v>3000</v>
      </c>
    </row>
    <row r="4120" spans="1:3" s="4" customFormat="1" x14ac:dyDescent="0.2">
      <c r="A4120" s="30">
        <v>412900</v>
      </c>
      <c r="B4120" s="39" t="s">
        <v>297</v>
      </c>
      <c r="C4120" s="47">
        <v>5000</v>
      </c>
    </row>
    <row r="4121" spans="1:3" s="4" customFormat="1" x14ac:dyDescent="0.2">
      <c r="A4121" s="30">
        <v>412900</v>
      </c>
      <c r="B4121" s="31" t="s">
        <v>686</v>
      </c>
      <c r="C4121" s="47">
        <v>90000</v>
      </c>
    </row>
    <row r="4122" spans="1:3" s="4" customFormat="1" x14ac:dyDescent="0.2">
      <c r="A4122" s="30">
        <v>412900</v>
      </c>
      <c r="B4122" s="31" t="s">
        <v>424</v>
      </c>
      <c r="C4122" s="47">
        <v>20000</v>
      </c>
    </row>
    <row r="4123" spans="1:3" s="4" customFormat="1" x14ac:dyDescent="0.2">
      <c r="A4123" s="30">
        <v>412900</v>
      </c>
      <c r="B4123" s="31" t="s">
        <v>425</v>
      </c>
      <c r="C4123" s="47">
        <v>20000</v>
      </c>
    </row>
    <row r="4124" spans="1:3" s="4" customFormat="1" ht="19.5" x14ac:dyDescent="0.2">
      <c r="A4124" s="40">
        <v>415000</v>
      </c>
      <c r="B4124" s="38" t="s">
        <v>48</v>
      </c>
      <c r="C4124" s="48">
        <f t="shared" ref="C4124" si="374">SUM(C4125:C4129)</f>
        <v>1070000</v>
      </c>
    </row>
    <row r="4125" spans="1:3" s="4" customFormat="1" x14ac:dyDescent="0.2">
      <c r="A4125" s="30">
        <v>415200</v>
      </c>
      <c r="B4125" s="31" t="s">
        <v>426</v>
      </c>
      <c r="C4125" s="47">
        <v>600000</v>
      </c>
    </row>
    <row r="4126" spans="1:3" s="4" customFormat="1" x14ac:dyDescent="0.2">
      <c r="A4126" s="30">
        <v>415200</v>
      </c>
      <c r="B4126" s="31" t="s">
        <v>427</v>
      </c>
      <c r="C4126" s="47">
        <v>400000</v>
      </c>
    </row>
    <row r="4127" spans="1:3" s="4" customFormat="1" x14ac:dyDescent="0.2">
      <c r="A4127" s="30">
        <v>415200</v>
      </c>
      <c r="B4127" s="31" t="s">
        <v>687</v>
      </c>
      <c r="C4127" s="47">
        <v>70000</v>
      </c>
    </row>
    <row r="4128" spans="1:3" s="4" customFormat="1" x14ac:dyDescent="0.2">
      <c r="A4128" s="30">
        <v>415200</v>
      </c>
      <c r="B4128" s="31" t="s">
        <v>258</v>
      </c>
      <c r="C4128" s="47">
        <v>0</v>
      </c>
    </row>
    <row r="4129" spans="1:3" s="4" customFormat="1" x14ac:dyDescent="0.2">
      <c r="A4129" s="30">
        <v>415200</v>
      </c>
      <c r="B4129" s="31" t="s">
        <v>688</v>
      </c>
      <c r="C4129" s="47">
        <v>0</v>
      </c>
    </row>
    <row r="4130" spans="1:3" s="4" customFormat="1" ht="19.5" x14ac:dyDescent="0.2">
      <c r="A4130" s="40">
        <v>480000</v>
      </c>
      <c r="B4130" s="38" t="s">
        <v>136</v>
      </c>
      <c r="C4130" s="48">
        <f>C4131</f>
        <v>615000</v>
      </c>
    </row>
    <row r="4131" spans="1:3" s="4" customFormat="1" ht="18.75" customHeight="1" x14ac:dyDescent="0.2">
      <c r="A4131" s="40">
        <v>488000</v>
      </c>
      <c r="B4131" s="38" t="s">
        <v>99</v>
      </c>
      <c r="C4131" s="48">
        <f>SUM(C4132:C4133)</f>
        <v>615000</v>
      </c>
    </row>
    <row r="4132" spans="1:3" s="4" customFormat="1" x14ac:dyDescent="0.2">
      <c r="A4132" s="30">
        <v>488100</v>
      </c>
      <c r="B4132" s="31" t="s">
        <v>492</v>
      </c>
      <c r="C4132" s="47">
        <v>120000</v>
      </c>
    </row>
    <row r="4133" spans="1:3" s="4" customFormat="1" x14ac:dyDescent="0.2">
      <c r="A4133" s="30">
        <v>488100</v>
      </c>
      <c r="B4133" s="31" t="s">
        <v>493</v>
      </c>
      <c r="C4133" s="47">
        <v>495000</v>
      </c>
    </row>
    <row r="4134" spans="1:3" s="4" customFormat="1" ht="19.5" x14ac:dyDescent="0.2">
      <c r="A4134" s="40">
        <v>510000</v>
      </c>
      <c r="B4134" s="38" t="s">
        <v>140</v>
      </c>
      <c r="C4134" s="48">
        <f>C4135+C4137</f>
        <v>13000</v>
      </c>
    </row>
    <row r="4135" spans="1:3" s="4" customFormat="1" ht="19.5" x14ac:dyDescent="0.2">
      <c r="A4135" s="40">
        <v>511000</v>
      </c>
      <c r="B4135" s="38" t="s">
        <v>141</v>
      </c>
      <c r="C4135" s="48">
        <f>SUM(C4136:C4136)</f>
        <v>8000</v>
      </c>
    </row>
    <row r="4136" spans="1:3" s="4" customFormat="1" x14ac:dyDescent="0.2">
      <c r="A4136" s="30">
        <v>511300</v>
      </c>
      <c r="B4136" s="31" t="s">
        <v>144</v>
      </c>
      <c r="C4136" s="47">
        <v>8000</v>
      </c>
    </row>
    <row r="4137" spans="1:3" s="4" customFormat="1" ht="19.5" x14ac:dyDescent="0.2">
      <c r="A4137" s="40">
        <v>516000</v>
      </c>
      <c r="B4137" s="38" t="s">
        <v>151</v>
      </c>
      <c r="C4137" s="48">
        <f t="shared" ref="C4137" si="375">SUM(C4138)</f>
        <v>5000</v>
      </c>
    </row>
    <row r="4138" spans="1:3" s="4" customFormat="1" x14ac:dyDescent="0.2">
      <c r="A4138" s="30">
        <v>516100</v>
      </c>
      <c r="B4138" s="31" t="s">
        <v>151</v>
      </c>
      <c r="C4138" s="47">
        <v>5000</v>
      </c>
    </row>
    <row r="4139" spans="1:3" s="50" customFormat="1" ht="19.5" x14ac:dyDescent="0.2">
      <c r="A4139" s="40">
        <v>630000</v>
      </c>
      <c r="B4139" s="38" t="s">
        <v>176</v>
      </c>
      <c r="C4139" s="48">
        <f>C4140</f>
        <v>90000</v>
      </c>
    </row>
    <row r="4140" spans="1:3" s="50" customFormat="1" ht="19.5" x14ac:dyDescent="0.2">
      <c r="A4140" s="40">
        <v>638000</v>
      </c>
      <c r="B4140" s="38" t="s">
        <v>120</v>
      </c>
      <c r="C4140" s="48">
        <f t="shared" ref="C4140" si="376">C4141</f>
        <v>90000</v>
      </c>
    </row>
    <row r="4141" spans="1:3" s="4" customFormat="1" x14ac:dyDescent="0.2">
      <c r="A4141" s="30">
        <v>638100</v>
      </c>
      <c r="B4141" s="31" t="s">
        <v>181</v>
      </c>
      <c r="C4141" s="47">
        <v>90000</v>
      </c>
    </row>
    <row r="4142" spans="1:3" s="4" customFormat="1" x14ac:dyDescent="0.2">
      <c r="A4142" s="53"/>
      <c r="B4142" s="43" t="s">
        <v>214</v>
      </c>
      <c r="C4142" s="52">
        <f>C4104+C4130+C4134+C4139</f>
        <v>4445200</v>
      </c>
    </row>
    <row r="4143" spans="1:3" s="4" customFormat="1" x14ac:dyDescent="0.2">
      <c r="A4143" s="30"/>
      <c r="B4143" s="31"/>
      <c r="C4143" s="47"/>
    </row>
    <row r="4144" spans="1:3" s="4" customFormat="1" x14ac:dyDescent="0.2">
      <c r="A4144" s="28"/>
      <c r="B4144" s="16"/>
      <c r="C4144" s="47"/>
    </row>
    <row r="4145" spans="1:3" s="4" customFormat="1" ht="19.5" x14ac:dyDescent="0.2">
      <c r="A4145" s="30" t="s">
        <v>689</v>
      </c>
      <c r="B4145" s="38"/>
      <c r="C4145" s="47"/>
    </row>
    <row r="4146" spans="1:3" s="4" customFormat="1" ht="19.5" x14ac:dyDescent="0.2">
      <c r="A4146" s="30" t="s">
        <v>238</v>
      </c>
      <c r="B4146" s="38"/>
      <c r="C4146" s="47"/>
    </row>
    <row r="4147" spans="1:3" s="4" customFormat="1" ht="19.5" x14ac:dyDescent="0.2">
      <c r="A4147" s="30" t="s">
        <v>359</v>
      </c>
      <c r="B4147" s="38"/>
      <c r="C4147" s="47"/>
    </row>
    <row r="4148" spans="1:3" s="4" customFormat="1" ht="19.5" x14ac:dyDescent="0.2">
      <c r="A4148" s="30" t="s">
        <v>507</v>
      </c>
      <c r="B4148" s="38"/>
      <c r="C4148" s="47"/>
    </row>
    <row r="4149" spans="1:3" s="4" customFormat="1" x14ac:dyDescent="0.2">
      <c r="A4149" s="30"/>
      <c r="B4149" s="32"/>
      <c r="C4149" s="17"/>
    </row>
    <row r="4150" spans="1:3" s="4" customFormat="1" ht="19.5" x14ac:dyDescent="0.2">
      <c r="A4150" s="40">
        <v>410000</v>
      </c>
      <c r="B4150" s="34" t="s">
        <v>83</v>
      </c>
      <c r="C4150" s="48">
        <f>C4151+C4156</f>
        <v>2111000</v>
      </c>
    </row>
    <row r="4151" spans="1:3" s="4" customFormat="1" ht="19.5" x14ac:dyDescent="0.2">
      <c r="A4151" s="40">
        <v>411000</v>
      </c>
      <c r="B4151" s="34" t="s">
        <v>186</v>
      </c>
      <c r="C4151" s="48">
        <f>SUM(C4152:C4155)</f>
        <v>1853900</v>
      </c>
    </row>
    <row r="4152" spans="1:3" s="4" customFormat="1" x14ac:dyDescent="0.2">
      <c r="A4152" s="30">
        <v>411100</v>
      </c>
      <c r="B4152" s="31" t="s">
        <v>84</v>
      </c>
      <c r="C4152" s="47">
        <v>1780000</v>
      </c>
    </row>
    <row r="4153" spans="1:3" s="4" customFormat="1" x14ac:dyDescent="0.2">
      <c r="A4153" s="30">
        <v>411200</v>
      </c>
      <c r="B4153" s="31" t="s">
        <v>199</v>
      </c>
      <c r="C4153" s="47">
        <v>44700</v>
      </c>
    </row>
    <row r="4154" spans="1:3" s="4" customFormat="1" ht="37.5" x14ac:dyDescent="0.2">
      <c r="A4154" s="30">
        <v>411300</v>
      </c>
      <c r="B4154" s="31" t="s">
        <v>85</v>
      </c>
      <c r="C4154" s="47">
        <v>25000</v>
      </c>
    </row>
    <row r="4155" spans="1:3" s="4" customFormat="1" x14ac:dyDescent="0.2">
      <c r="A4155" s="30">
        <v>411400</v>
      </c>
      <c r="B4155" s="31" t="s">
        <v>86</v>
      </c>
      <c r="C4155" s="47">
        <v>4200</v>
      </c>
    </row>
    <row r="4156" spans="1:3" s="4" customFormat="1" ht="19.5" x14ac:dyDescent="0.2">
      <c r="A4156" s="40">
        <v>412000</v>
      </c>
      <c r="B4156" s="38" t="s">
        <v>191</v>
      </c>
      <c r="C4156" s="48">
        <f>SUM(C4157:C4166)</f>
        <v>257100</v>
      </c>
    </row>
    <row r="4157" spans="1:3" s="4" customFormat="1" x14ac:dyDescent="0.2">
      <c r="A4157" s="30">
        <v>412200</v>
      </c>
      <c r="B4157" s="31" t="s">
        <v>200</v>
      </c>
      <c r="C4157" s="47">
        <v>41000</v>
      </c>
    </row>
    <row r="4158" spans="1:3" s="4" customFormat="1" x14ac:dyDescent="0.2">
      <c r="A4158" s="30">
        <v>412300</v>
      </c>
      <c r="B4158" s="31" t="s">
        <v>88</v>
      </c>
      <c r="C4158" s="47">
        <v>12300</v>
      </c>
    </row>
    <row r="4159" spans="1:3" s="4" customFormat="1" x14ac:dyDescent="0.2">
      <c r="A4159" s="30">
        <v>412500</v>
      </c>
      <c r="B4159" s="31" t="s">
        <v>90</v>
      </c>
      <c r="C4159" s="47">
        <v>14000</v>
      </c>
    </row>
    <row r="4160" spans="1:3" s="4" customFormat="1" x14ac:dyDescent="0.2">
      <c r="A4160" s="30">
        <v>412600</v>
      </c>
      <c r="B4160" s="31" t="s">
        <v>201</v>
      </c>
      <c r="C4160" s="47">
        <v>7300</v>
      </c>
    </row>
    <row r="4161" spans="1:3" s="4" customFormat="1" x14ac:dyDescent="0.2">
      <c r="A4161" s="30">
        <v>412700</v>
      </c>
      <c r="B4161" s="31" t="s">
        <v>188</v>
      </c>
      <c r="C4161" s="47">
        <v>12000</v>
      </c>
    </row>
    <row r="4162" spans="1:3" s="4" customFormat="1" x14ac:dyDescent="0.2">
      <c r="A4162" s="30">
        <v>412900</v>
      </c>
      <c r="B4162" s="39" t="s">
        <v>508</v>
      </c>
      <c r="C4162" s="47">
        <v>0</v>
      </c>
    </row>
    <row r="4163" spans="1:3" s="4" customFormat="1" x14ac:dyDescent="0.2">
      <c r="A4163" s="30">
        <v>412900</v>
      </c>
      <c r="B4163" s="39" t="s">
        <v>277</v>
      </c>
      <c r="C4163" s="47">
        <v>160000</v>
      </c>
    </row>
    <row r="4164" spans="1:3" s="4" customFormat="1" x14ac:dyDescent="0.2">
      <c r="A4164" s="30">
        <v>412900</v>
      </c>
      <c r="B4164" s="39" t="s">
        <v>295</v>
      </c>
      <c r="C4164" s="47">
        <v>4000</v>
      </c>
    </row>
    <row r="4165" spans="1:3" s="4" customFormat="1" x14ac:dyDescent="0.2">
      <c r="A4165" s="30">
        <v>412900</v>
      </c>
      <c r="B4165" s="39" t="s">
        <v>296</v>
      </c>
      <c r="C4165" s="47">
        <v>3500</v>
      </c>
    </row>
    <row r="4166" spans="1:3" s="4" customFormat="1" x14ac:dyDescent="0.2">
      <c r="A4166" s="30">
        <v>412900</v>
      </c>
      <c r="B4166" s="39" t="s">
        <v>297</v>
      </c>
      <c r="C4166" s="47">
        <v>3000</v>
      </c>
    </row>
    <row r="4167" spans="1:3" s="4" customFormat="1" ht="19.5" x14ac:dyDescent="0.2">
      <c r="A4167" s="40">
        <v>480000</v>
      </c>
      <c r="B4167" s="38" t="s">
        <v>136</v>
      </c>
      <c r="C4167" s="48">
        <f>C4170+C4168</f>
        <v>2830000</v>
      </c>
    </row>
    <row r="4168" spans="1:3" s="50" customFormat="1" ht="19.5" x14ac:dyDescent="0.2">
      <c r="A4168" s="40">
        <v>487000</v>
      </c>
      <c r="B4168" s="38" t="s">
        <v>185</v>
      </c>
      <c r="C4168" s="48">
        <f>SUM(C4169:C4169)</f>
        <v>0</v>
      </c>
    </row>
    <row r="4169" spans="1:3" s="4" customFormat="1" x14ac:dyDescent="0.2">
      <c r="A4169" s="49">
        <v>487300</v>
      </c>
      <c r="B4169" s="31" t="s">
        <v>690</v>
      </c>
      <c r="C4169" s="47">
        <v>0</v>
      </c>
    </row>
    <row r="4170" spans="1:3" s="4" customFormat="1" ht="19.5" x14ac:dyDescent="0.2">
      <c r="A4170" s="40">
        <v>488000</v>
      </c>
      <c r="B4170" s="38" t="s">
        <v>99</v>
      </c>
      <c r="C4170" s="48">
        <f>SUM(C4171:C4173)</f>
        <v>2830000</v>
      </c>
    </row>
    <row r="4171" spans="1:3" s="36" customFormat="1" ht="37.5" x14ac:dyDescent="0.2">
      <c r="A4171" s="30">
        <v>488100</v>
      </c>
      <c r="B4171" s="36" t="s">
        <v>417</v>
      </c>
      <c r="C4171" s="47">
        <v>850000</v>
      </c>
    </row>
    <row r="4172" spans="1:3" s="36" customFormat="1" x14ac:dyDescent="0.2">
      <c r="A4172" s="30">
        <v>488100</v>
      </c>
      <c r="B4172" s="36" t="s">
        <v>428</v>
      </c>
      <c r="C4172" s="47">
        <v>1800000</v>
      </c>
    </row>
    <row r="4173" spans="1:3" s="36" customFormat="1" ht="19.5" customHeight="1" x14ac:dyDescent="0.2">
      <c r="A4173" s="30">
        <v>488100</v>
      </c>
      <c r="B4173" s="36" t="s">
        <v>429</v>
      </c>
      <c r="C4173" s="47">
        <v>180000</v>
      </c>
    </row>
    <row r="4174" spans="1:3" s="4" customFormat="1" ht="19.5" x14ac:dyDescent="0.2">
      <c r="A4174" s="40">
        <v>510000</v>
      </c>
      <c r="B4174" s="38" t="s">
        <v>140</v>
      </c>
      <c r="C4174" s="48">
        <f>C4175+C4177</f>
        <v>7000</v>
      </c>
    </row>
    <row r="4175" spans="1:3" s="4" customFormat="1" ht="18.75" customHeight="1" x14ac:dyDescent="0.2">
      <c r="A4175" s="40">
        <v>511000</v>
      </c>
      <c r="B4175" s="38" t="s">
        <v>141</v>
      </c>
      <c r="C4175" s="48">
        <f>SUM(C4176:C4176)</f>
        <v>5000</v>
      </c>
    </row>
    <row r="4176" spans="1:3" s="4" customFormat="1" x14ac:dyDescent="0.2">
      <c r="A4176" s="30">
        <v>511300</v>
      </c>
      <c r="B4176" s="31" t="s">
        <v>144</v>
      </c>
      <c r="C4176" s="47">
        <v>5000</v>
      </c>
    </row>
    <row r="4177" spans="1:3" s="50" customFormat="1" ht="19.5" x14ac:dyDescent="0.2">
      <c r="A4177" s="40">
        <v>516000</v>
      </c>
      <c r="B4177" s="38" t="s">
        <v>151</v>
      </c>
      <c r="C4177" s="48">
        <f t="shared" ref="C4177" si="377">C4178</f>
        <v>2000</v>
      </c>
    </row>
    <row r="4178" spans="1:3" s="4" customFormat="1" x14ac:dyDescent="0.2">
      <c r="A4178" s="30">
        <v>516100</v>
      </c>
      <c r="B4178" s="31" t="s">
        <v>151</v>
      </c>
      <c r="C4178" s="47">
        <v>2000</v>
      </c>
    </row>
    <row r="4179" spans="1:3" s="50" customFormat="1" ht="19.5" x14ac:dyDescent="0.2">
      <c r="A4179" s="40">
        <v>630000</v>
      </c>
      <c r="B4179" s="38" t="s">
        <v>176</v>
      </c>
      <c r="C4179" s="48">
        <f>C4182+C4180</f>
        <v>24000</v>
      </c>
    </row>
    <row r="4180" spans="1:3" s="50" customFormat="1" ht="19.5" x14ac:dyDescent="0.2">
      <c r="A4180" s="40">
        <v>631000</v>
      </c>
      <c r="B4180" s="38" t="s">
        <v>119</v>
      </c>
      <c r="C4180" s="48">
        <f>C4181</f>
        <v>4000</v>
      </c>
    </row>
    <row r="4181" spans="1:3" s="4" customFormat="1" x14ac:dyDescent="0.2">
      <c r="A4181" s="49">
        <v>631300</v>
      </c>
      <c r="B4181" s="31" t="s">
        <v>180</v>
      </c>
      <c r="C4181" s="47">
        <v>4000</v>
      </c>
    </row>
    <row r="4182" spans="1:3" s="50" customFormat="1" ht="19.5" x14ac:dyDescent="0.2">
      <c r="A4182" s="40">
        <v>638000</v>
      </c>
      <c r="B4182" s="38" t="s">
        <v>120</v>
      </c>
      <c r="C4182" s="48">
        <f t="shared" ref="C4182" si="378">C4183</f>
        <v>20000</v>
      </c>
    </row>
    <row r="4183" spans="1:3" s="4" customFormat="1" x14ac:dyDescent="0.2">
      <c r="A4183" s="30">
        <v>638100</v>
      </c>
      <c r="B4183" s="31" t="s">
        <v>181</v>
      </c>
      <c r="C4183" s="47">
        <v>20000</v>
      </c>
    </row>
    <row r="4184" spans="1:3" s="4" customFormat="1" x14ac:dyDescent="0.2">
      <c r="A4184" s="53"/>
      <c r="B4184" s="43" t="s">
        <v>214</v>
      </c>
      <c r="C4184" s="52">
        <f>C4150+C4167+C4174+C4179</f>
        <v>4972000</v>
      </c>
    </row>
    <row r="4185" spans="1:3" s="4" customFormat="1" x14ac:dyDescent="0.2">
      <c r="A4185" s="15"/>
      <c r="B4185" s="16"/>
      <c r="C4185" s="17"/>
    </row>
    <row r="4186" spans="1:3" s="4" customFormat="1" x14ac:dyDescent="0.2">
      <c r="A4186" s="28"/>
      <c r="B4186" s="16"/>
      <c r="C4186" s="47"/>
    </row>
    <row r="4187" spans="1:3" s="4" customFormat="1" ht="19.5" x14ac:dyDescent="0.2">
      <c r="A4187" s="30" t="s">
        <v>691</v>
      </c>
      <c r="B4187" s="38"/>
      <c r="C4187" s="47"/>
    </row>
    <row r="4188" spans="1:3" s="4" customFormat="1" ht="19.5" x14ac:dyDescent="0.2">
      <c r="A4188" s="30" t="s">
        <v>238</v>
      </c>
      <c r="B4188" s="38"/>
      <c r="C4188" s="47"/>
    </row>
    <row r="4189" spans="1:3" s="4" customFormat="1" ht="19.5" x14ac:dyDescent="0.2">
      <c r="A4189" s="30" t="s">
        <v>360</v>
      </c>
      <c r="B4189" s="38"/>
      <c r="C4189" s="47"/>
    </row>
    <row r="4190" spans="1:3" s="4" customFormat="1" ht="19.5" x14ac:dyDescent="0.2">
      <c r="A4190" s="30" t="s">
        <v>507</v>
      </c>
      <c r="B4190" s="38"/>
      <c r="C4190" s="47"/>
    </row>
    <row r="4191" spans="1:3" s="4" customFormat="1" x14ac:dyDescent="0.2">
      <c r="A4191" s="30"/>
      <c r="B4191" s="32"/>
      <c r="C4191" s="17"/>
    </row>
    <row r="4192" spans="1:3" s="4" customFormat="1" ht="18.75" customHeight="1" x14ac:dyDescent="0.2">
      <c r="A4192" s="40">
        <v>410000</v>
      </c>
      <c r="B4192" s="34" t="s">
        <v>83</v>
      </c>
      <c r="C4192" s="48">
        <f>C4193+C4198+C4209</f>
        <v>836600</v>
      </c>
    </row>
    <row r="4193" spans="1:3" s="4" customFormat="1" ht="19.5" x14ac:dyDescent="0.2">
      <c r="A4193" s="40">
        <v>411000</v>
      </c>
      <c r="B4193" s="34" t="s">
        <v>186</v>
      </c>
      <c r="C4193" s="48">
        <f>SUM(C4194:C4197)</f>
        <v>777500</v>
      </c>
    </row>
    <row r="4194" spans="1:3" s="4" customFormat="1" x14ac:dyDescent="0.2">
      <c r="A4194" s="30">
        <v>411100</v>
      </c>
      <c r="B4194" s="31" t="s">
        <v>84</v>
      </c>
      <c r="C4194" s="47">
        <v>730000</v>
      </c>
    </row>
    <row r="4195" spans="1:3" s="4" customFormat="1" x14ac:dyDescent="0.2">
      <c r="A4195" s="30">
        <v>411200</v>
      </c>
      <c r="B4195" s="31" t="s">
        <v>199</v>
      </c>
      <c r="C4195" s="47">
        <v>30000</v>
      </c>
    </row>
    <row r="4196" spans="1:3" s="4" customFormat="1" ht="37.5" x14ac:dyDescent="0.2">
      <c r="A4196" s="30">
        <v>411300</v>
      </c>
      <c r="B4196" s="31" t="s">
        <v>85</v>
      </c>
      <c r="C4196" s="47">
        <v>10000</v>
      </c>
    </row>
    <row r="4197" spans="1:3" s="4" customFormat="1" x14ac:dyDescent="0.2">
      <c r="A4197" s="30">
        <v>411400</v>
      </c>
      <c r="B4197" s="31" t="s">
        <v>86</v>
      </c>
      <c r="C4197" s="47">
        <v>7500</v>
      </c>
    </row>
    <row r="4198" spans="1:3" s="4" customFormat="1" ht="18.75" customHeight="1" x14ac:dyDescent="0.2">
      <c r="A4198" s="40">
        <v>412000</v>
      </c>
      <c r="B4198" s="38" t="s">
        <v>191</v>
      </c>
      <c r="C4198" s="48">
        <f>SUM(C4199:C4208)</f>
        <v>59000</v>
      </c>
    </row>
    <row r="4199" spans="1:3" s="4" customFormat="1" x14ac:dyDescent="0.2">
      <c r="A4199" s="49">
        <v>412100</v>
      </c>
      <c r="B4199" s="31" t="s">
        <v>87</v>
      </c>
      <c r="C4199" s="47">
        <v>300</v>
      </c>
    </row>
    <row r="4200" spans="1:3" s="4" customFormat="1" x14ac:dyDescent="0.2">
      <c r="A4200" s="30">
        <v>412200</v>
      </c>
      <c r="B4200" s="31" t="s">
        <v>200</v>
      </c>
      <c r="C4200" s="47">
        <v>11000</v>
      </c>
    </row>
    <row r="4201" spans="1:3" s="4" customFormat="1" x14ac:dyDescent="0.2">
      <c r="A4201" s="30">
        <v>412300</v>
      </c>
      <c r="B4201" s="31" t="s">
        <v>88</v>
      </c>
      <c r="C4201" s="47">
        <v>2500</v>
      </c>
    </row>
    <row r="4202" spans="1:3" s="4" customFormat="1" x14ac:dyDescent="0.2">
      <c r="A4202" s="30">
        <v>412500</v>
      </c>
      <c r="B4202" s="31" t="s">
        <v>90</v>
      </c>
      <c r="C4202" s="47">
        <v>4000</v>
      </c>
    </row>
    <row r="4203" spans="1:3" s="4" customFormat="1" x14ac:dyDescent="0.2">
      <c r="A4203" s="30">
        <v>412600</v>
      </c>
      <c r="B4203" s="31" t="s">
        <v>201</v>
      </c>
      <c r="C4203" s="47">
        <v>20000</v>
      </c>
    </row>
    <row r="4204" spans="1:3" s="4" customFormat="1" x14ac:dyDescent="0.2">
      <c r="A4204" s="30">
        <v>412700</v>
      </c>
      <c r="B4204" s="31" t="s">
        <v>188</v>
      </c>
      <c r="C4204" s="47">
        <v>6300</v>
      </c>
    </row>
    <row r="4205" spans="1:3" s="4" customFormat="1" x14ac:dyDescent="0.2">
      <c r="A4205" s="30">
        <v>412900</v>
      </c>
      <c r="B4205" s="39" t="s">
        <v>277</v>
      </c>
      <c r="C4205" s="47">
        <v>10000</v>
      </c>
    </row>
    <row r="4206" spans="1:3" s="4" customFormat="1" x14ac:dyDescent="0.2">
      <c r="A4206" s="30">
        <v>412900</v>
      </c>
      <c r="B4206" s="39" t="s">
        <v>295</v>
      </c>
      <c r="C4206" s="47">
        <v>400</v>
      </c>
    </row>
    <row r="4207" spans="1:3" s="4" customFormat="1" x14ac:dyDescent="0.2">
      <c r="A4207" s="30">
        <v>412900</v>
      </c>
      <c r="B4207" s="39" t="s">
        <v>296</v>
      </c>
      <c r="C4207" s="47">
        <v>3000</v>
      </c>
    </row>
    <row r="4208" spans="1:3" s="4" customFormat="1" x14ac:dyDescent="0.2">
      <c r="A4208" s="30">
        <v>412900</v>
      </c>
      <c r="B4208" s="39" t="s">
        <v>297</v>
      </c>
      <c r="C4208" s="47">
        <v>1500</v>
      </c>
    </row>
    <row r="4209" spans="1:3" s="50" customFormat="1" ht="18.75" customHeight="1" x14ac:dyDescent="0.2">
      <c r="A4209" s="40">
        <v>419000</v>
      </c>
      <c r="B4209" s="38" t="s">
        <v>196</v>
      </c>
      <c r="C4209" s="48">
        <f t="shared" ref="C4209" si="379">C4210</f>
        <v>100</v>
      </c>
    </row>
    <row r="4210" spans="1:3" s="4" customFormat="1" x14ac:dyDescent="0.2">
      <c r="A4210" s="30">
        <v>419100</v>
      </c>
      <c r="B4210" s="31" t="s">
        <v>196</v>
      </c>
      <c r="C4210" s="47">
        <v>100</v>
      </c>
    </row>
    <row r="4211" spans="1:3" s="4" customFormat="1" ht="19.5" x14ac:dyDescent="0.2">
      <c r="A4211" s="40">
        <v>510000</v>
      </c>
      <c r="B4211" s="38" t="s">
        <v>140</v>
      </c>
      <c r="C4211" s="48">
        <f>C4212+C4214</f>
        <v>6500</v>
      </c>
    </row>
    <row r="4212" spans="1:3" s="4" customFormat="1" ht="19.5" x14ac:dyDescent="0.2">
      <c r="A4212" s="40">
        <v>511000</v>
      </c>
      <c r="B4212" s="38" t="s">
        <v>141</v>
      </c>
      <c r="C4212" s="48">
        <f>SUM(C4213:C4213)</f>
        <v>3500</v>
      </c>
    </row>
    <row r="4213" spans="1:3" s="4" customFormat="1" x14ac:dyDescent="0.2">
      <c r="A4213" s="30">
        <v>511300</v>
      </c>
      <c r="B4213" s="31" t="s">
        <v>144</v>
      </c>
      <c r="C4213" s="47">
        <v>3500</v>
      </c>
    </row>
    <row r="4214" spans="1:3" s="50" customFormat="1" ht="19.5" x14ac:dyDescent="0.2">
      <c r="A4214" s="40">
        <v>516000</v>
      </c>
      <c r="B4214" s="38" t="s">
        <v>151</v>
      </c>
      <c r="C4214" s="48">
        <f t="shared" ref="C4214" si="380">C4215</f>
        <v>3000</v>
      </c>
    </row>
    <row r="4215" spans="1:3" s="4" customFormat="1" x14ac:dyDescent="0.2">
      <c r="A4215" s="30">
        <v>516100</v>
      </c>
      <c r="B4215" s="31" t="s">
        <v>151</v>
      </c>
      <c r="C4215" s="47">
        <v>3000</v>
      </c>
    </row>
    <row r="4216" spans="1:3" s="50" customFormat="1" ht="19.5" x14ac:dyDescent="0.2">
      <c r="A4216" s="40">
        <v>630000</v>
      </c>
      <c r="B4216" s="38" t="s">
        <v>176</v>
      </c>
      <c r="C4216" s="48">
        <f>C4217</f>
        <v>5900</v>
      </c>
    </row>
    <row r="4217" spans="1:3" s="50" customFormat="1" ht="19.5" x14ac:dyDescent="0.2">
      <c r="A4217" s="40">
        <v>638000</v>
      </c>
      <c r="B4217" s="38" t="s">
        <v>120</v>
      </c>
      <c r="C4217" s="48">
        <f t="shared" ref="C4217" si="381">C4218</f>
        <v>5900</v>
      </c>
    </row>
    <row r="4218" spans="1:3" s="4" customFormat="1" x14ac:dyDescent="0.2">
      <c r="A4218" s="30">
        <v>638100</v>
      </c>
      <c r="B4218" s="31" t="s">
        <v>181</v>
      </c>
      <c r="C4218" s="47">
        <v>5900</v>
      </c>
    </row>
    <row r="4219" spans="1:3" s="4" customFormat="1" x14ac:dyDescent="0.2">
      <c r="A4219" s="53"/>
      <c r="B4219" s="43" t="s">
        <v>214</v>
      </c>
      <c r="C4219" s="52">
        <f>C4192+C4211+C4216</f>
        <v>849000</v>
      </c>
    </row>
    <row r="4220" spans="1:3" s="4" customFormat="1" x14ac:dyDescent="0.2">
      <c r="A4220" s="15"/>
      <c r="B4220" s="16"/>
      <c r="C4220" s="17"/>
    </row>
    <row r="4221" spans="1:3" s="4" customFormat="1" x14ac:dyDescent="0.2">
      <c r="A4221" s="28"/>
      <c r="B4221" s="16"/>
      <c r="C4221" s="47"/>
    </row>
    <row r="4222" spans="1:3" s="4" customFormat="1" ht="19.5" x14ac:dyDescent="0.2">
      <c r="A4222" s="30" t="s">
        <v>692</v>
      </c>
      <c r="B4222" s="38"/>
      <c r="C4222" s="47"/>
    </row>
    <row r="4223" spans="1:3" s="4" customFormat="1" ht="19.5" x14ac:dyDescent="0.2">
      <c r="A4223" s="30" t="s">
        <v>239</v>
      </c>
      <c r="B4223" s="38"/>
      <c r="C4223" s="47"/>
    </row>
    <row r="4224" spans="1:3" s="4" customFormat="1" ht="19.5" x14ac:dyDescent="0.2">
      <c r="A4224" s="30" t="s">
        <v>361</v>
      </c>
      <c r="B4224" s="38"/>
      <c r="C4224" s="47"/>
    </row>
    <row r="4225" spans="1:3" s="4" customFormat="1" ht="19.5" x14ac:dyDescent="0.2">
      <c r="A4225" s="30" t="s">
        <v>507</v>
      </c>
      <c r="B4225" s="38"/>
      <c r="C4225" s="47"/>
    </row>
    <row r="4226" spans="1:3" s="4" customFormat="1" x14ac:dyDescent="0.2">
      <c r="A4226" s="30"/>
      <c r="B4226" s="32"/>
      <c r="C4226" s="17"/>
    </row>
    <row r="4227" spans="1:3" s="4" customFormat="1" ht="19.5" x14ac:dyDescent="0.2">
      <c r="A4227" s="40">
        <v>410000</v>
      </c>
      <c r="B4227" s="34" t="s">
        <v>83</v>
      </c>
      <c r="C4227" s="48">
        <f>C4228+C4233+C4251+C4256+C4269+C4248+C4246</f>
        <v>225874900</v>
      </c>
    </row>
    <row r="4228" spans="1:3" s="4" customFormat="1" ht="19.5" x14ac:dyDescent="0.2">
      <c r="A4228" s="40">
        <v>411000</v>
      </c>
      <c r="B4228" s="34" t="s">
        <v>186</v>
      </c>
      <c r="C4228" s="48">
        <f>SUM(C4229:C4232)</f>
        <v>2927700</v>
      </c>
    </row>
    <row r="4229" spans="1:3" s="4" customFormat="1" x14ac:dyDescent="0.2">
      <c r="A4229" s="30">
        <v>411100</v>
      </c>
      <c r="B4229" s="31" t="s">
        <v>84</v>
      </c>
      <c r="C4229" s="47">
        <v>2685000</v>
      </c>
    </row>
    <row r="4230" spans="1:3" s="4" customFormat="1" x14ac:dyDescent="0.2">
      <c r="A4230" s="30">
        <v>411200</v>
      </c>
      <c r="B4230" s="31" t="s">
        <v>199</v>
      </c>
      <c r="C4230" s="47">
        <v>130000</v>
      </c>
    </row>
    <row r="4231" spans="1:3" s="4" customFormat="1" ht="37.5" x14ac:dyDescent="0.2">
      <c r="A4231" s="30">
        <v>411300</v>
      </c>
      <c r="B4231" s="31" t="s">
        <v>85</v>
      </c>
      <c r="C4231" s="47">
        <v>67700</v>
      </c>
    </row>
    <row r="4232" spans="1:3" s="4" customFormat="1" x14ac:dyDescent="0.2">
      <c r="A4232" s="30">
        <v>411400</v>
      </c>
      <c r="B4232" s="31" t="s">
        <v>86</v>
      </c>
      <c r="C4232" s="47">
        <v>45000</v>
      </c>
    </row>
    <row r="4233" spans="1:3" s="4" customFormat="1" ht="19.5" x14ac:dyDescent="0.2">
      <c r="A4233" s="40">
        <v>412000</v>
      </c>
      <c r="B4233" s="38" t="s">
        <v>191</v>
      </c>
      <c r="C4233" s="48">
        <f>SUM(C4234:C4245)</f>
        <v>1855500</v>
      </c>
    </row>
    <row r="4234" spans="1:3" s="4" customFormat="1" x14ac:dyDescent="0.2">
      <c r="A4234" s="30">
        <v>412100</v>
      </c>
      <c r="B4234" s="31" t="s">
        <v>87</v>
      </c>
      <c r="C4234" s="47">
        <v>16000</v>
      </c>
    </row>
    <row r="4235" spans="1:3" s="4" customFormat="1" x14ac:dyDescent="0.2">
      <c r="A4235" s="30">
        <v>412200</v>
      </c>
      <c r="B4235" s="31" t="s">
        <v>200</v>
      </c>
      <c r="C4235" s="47">
        <v>78000</v>
      </c>
    </row>
    <row r="4236" spans="1:3" s="4" customFormat="1" x14ac:dyDescent="0.2">
      <c r="A4236" s="30">
        <v>412300</v>
      </c>
      <c r="B4236" s="31" t="s">
        <v>88</v>
      </c>
      <c r="C4236" s="47">
        <v>45000</v>
      </c>
    </row>
    <row r="4237" spans="1:3" s="4" customFormat="1" x14ac:dyDescent="0.2">
      <c r="A4237" s="30">
        <v>412500</v>
      </c>
      <c r="B4237" s="31" t="s">
        <v>90</v>
      </c>
      <c r="C4237" s="47">
        <v>20000</v>
      </c>
    </row>
    <row r="4238" spans="1:3" s="4" customFormat="1" x14ac:dyDescent="0.2">
      <c r="A4238" s="30">
        <v>412600</v>
      </c>
      <c r="B4238" s="31" t="s">
        <v>201</v>
      </c>
      <c r="C4238" s="47">
        <v>25000</v>
      </c>
    </row>
    <row r="4239" spans="1:3" s="4" customFormat="1" x14ac:dyDescent="0.2">
      <c r="A4239" s="30">
        <v>412700</v>
      </c>
      <c r="B4239" s="31" t="s">
        <v>188</v>
      </c>
      <c r="C4239" s="47">
        <v>1270000</v>
      </c>
    </row>
    <row r="4240" spans="1:3" s="4" customFormat="1" x14ac:dyDescent="0.2">
      <c r="A4240" s="30">
        <v>412900</v>
      </c>
      <c r="B4240" s="39" t="s">
        <v>508</v>
      </c>
      <c r="C4240" s="47">
        <v>0</v>
      </c>
    </row>
    <row r="4241" spans="1:3" s="4" customFormat="1" x14ac:dyDescent="0.2">
      <c r="A4241" s="30">
        <v>412900</v>
      </c>
      <c r="B4241" s="39" t="s">
        <v>277</v>
      </c>
      <c r="C4241" s="47">
        <v>290000</v>
      </c>
    </row>
    <row r="4242" spans="1:3" s="4" customFormat="1" x14ac:dyDescent="0.2">
      <c r="A4242" s="30">
        <v>412900</v>
      </c>
      <c r="B4242" s="39" t="s">
        <v>295</v>
      </c>
      <c r="C4242" s="47">
        <v>4000</v>
      </c>
    </row>
    <row r="4243" spans="1:3" s="4" customFormat="1" x14ac:dyDescent="0.2">
      <c r="A4243" s="30">
        <v>412900</v>
      </c>
      <c r="B4243" s="39" t="s">
        <v>296</v>
      </c>
      <c r="C4243" s="47">
        <v>2000</v>
      </c>
    </row>
    <row r="4244" spans="1:3" s="4" customFormat="1" x14ac:dyDescent="0.2">
      <c r="A4244" s="30">
        <v>412900</v>
      </c>
      <c r="B4244" s="31" t="s">
        <v>297</v>
      </c>
      <c r="C4244" s="47">
        <v>5500</v>
      </c>
    </row>
    <row r="4245" spans="1:3" s="4" customFormat="1" x14ac:dyDescent="0.2">
      <c r="A4245" s="30">
        <v>412900</v>
      </c>
      <c r="B4245" s="31" t="s">
        <v>279</v>
      </c>
      <c r="C4245" s="47">
        <v>100000</v>
      </c>
    </row>
    <row r="4246" spans="1:3" s="50" customFormat="1" ht="19.5" x14ac:dyDescent="0.2">
      <c r="A4246" s="40">
        <v>413000</v>
      </c>
      <c r="B4246" s="38" t="s">
        <v>192</v>
      </c>
      <c r="C4246" s="48">
        <f t="shared" ref="C4246" si="382">C4247</f>
        <v>0</v>
      </c>
    </row>
    <row r="4247" spans="1:3" s="4" customFormat="1" x14ac:dyDescent="0.2">
      <c r="A4247" s="30">
        <v>413900</v>
      </c>
      <c r="B4247" s="62" t="s">
        <v>95</v>
      </c>
      <c r="C4247" s="47">
        <v>0</v>
      </c>
    </row>
    <row r="4248" spans="1:3" s="50" customFormat="1" ht="19.5" x14ac:dyDescent="0.2">
      <c r="A4248" s="40">
        <v>414000</v>
      </c>
      <c r="B4248" s="38" t="s">
        <v>100</v>
      </c>
      <c r="C4248" s="48">
        <f>SUM(C4249:C4250)</f>
        <v>200000</v>
      </c>
    </row>
    <row r="4249" spans="1:3" s="4" customFormat="1" x14ac:dyDescent="0.2">
      <c r="A4249" s="30">
        <v>414100</v>
      </c>
      <c r="B4249" s="31" t="s">
        <v>430</v>
      </c>
      <c r="C4249" s="47">
        <v>100000</v>
      </c>
    </row>
    <row r="4250" spans="1:3" s="4" customFormat="1" x14ac:dyDescent="0.2">
      <c r="A4250" s="30">
        <v>414100</v>
      </c>
      <c r="B4250" s="31" t="s">
        <v>431</v>
      </c>
      <c r="C4250" s="47">
        <v>100000</v>
      </c>
    </row>
    <row r="4251" spans="1:3" s="4" customFormat="1" ht="19.5" x14ac:dyDescent="0.2">
      <c r="A4251" s="40">
        <v>415000</v>
      </c>
      <c r="B4251" s="33" t="s">
        <v>48</v>
      </c>
      <c r="C4251" s="48">
        <f>SUM(C4252:C4255)</f>
        <v>1625900</v>
      </c>
    </row>
    <row r="4252" spans="1:3" s="4" customFormat="1" x14ac:dyDescent="0.2">
      <c r="A4252" s="30">
        <v>415200</v>
      </c>
      <c r="B4252" s="31" t="s">
        <v>494</v>
      </c>
      <c r="C4252" s="47">
        <v>470000</v>
      </c>
    </row>
    <row r="4253" spans="1:3" s="4" customFormat="1" x14ac:dyDescent="0.2">
      <c r="A4253" s="30">
        <v>415200</v>
      </c>
      <c r="B4253" s="31" t="s">
        <v>299</v>
      </c>
      <c r="C4253" s="47">
        <v>250000</v>
      </c>
    </row>
    <row r="4254" spans="1:3" s="4" customFormat="1" x14ac:dyDescent="0.2">
      <c r="A4254" s="30">
        <v>415200</v>
      </c>
      <c r="B4254" s="31" t="s">
        <v>248</v>
      </c>
      <c r="C4254" s="47">
        <v>700500</v>
      </c>
    </row>
    <row r="4255" spans="1:3" s="4" customFormat="1" x14ac:dyDescent="0.2">
      <c r="A4255" s="30">
        <v>415200</v>
      </c>
      <c r="B4255" s="31" t="s">
        <v>249</v>
      </c>
      <c r="C4255" s="47">
        <v>205400</v>
      </c>
    </row>
    <row r="4256" spans="1:3" s="4" customFormat="1" ht="37.5" customHeight="1" x14ac:dyDescent="0.2">
      <c r="A4256" s="40">
        <v>416000</v>
      </c>
      <c r="B4256" s="38" t="s">
        <v>193</v>
      </c>
      <c r="C4256" s="48">
        <f>SUM(C4257:C4268)</f>
        <v>219185800</v>
      </c>
    </row>
    <row r="4257" spans="1:3" s="4" customFormat="1" x14ac:dyDescent="0.2">
      <c r="A4257" s="30">
        <v>416100</v>
      </c>
      <c r="B4257" s="31" t="s">
        <v>495</v>
      </c>
      <c r="C4257" s="47">
        <v>65085700</v>
      </c>
    </row>
    <row r="4258" spans="1:3" s="4" customFormat="1" x14ac:dyDescent="0.2">
      <c r="A4258" s="30">
        <v>416100</v>
      </c>
      <c r="B4258" s="31" t="s">
        <v>693</v>
      </c>
      <c r="C4258" s="47">
        <v>1105200</v>
      </c>
    </row>
    <row r="4259" spans="1:3" s="4" customFormat="1" x14ac:dyDescent="0.2">
      <c r="A4259" s="30">
        <v>416100</v>
      </c>
      <c r="B4259" s="31" t="s">
        <v>496</v>
      </c>
      <c r="C4259" s="47">
        <v>72562000</v>
      </c>
    </row>
    <row r="4260" spans="1:3" s="4" customFormat="1" x14ac:dyDescent="0.2">
      <c r="A4260" s="30">
        <v>416100</v>
      </c>
      <c r="B4260" s="31" t="s">
        <v>497</v>
      </c>
      <c r="C4260" s="47">
        <v>71759500</v>
      </c>
    </row>
    <row r="4261" spans="1:3" s="4" customFormat="1" x14ac:dyDescent="0.2">
      <c r="A4261" s="30">
        <v>416100</v>
      </c>
      <c r="B4261" s="31" t="s">
        <v>432</v>
      </c>
      <c r="C4261" s="47">
        <v>5379000</v>
      </c>
    </row>
    <row r="4262" spans="1:3" s="4" customFormat="1" x14ac:dyDescent="0.2">
      <c r="A4262" s="30">
        <v>416100</v>
      </c>
      <c r="B4262" s="31" t="s">
        <v>498</v>
      </c>
      <c r="C4262" s="47">
        <v>2000000</v>
      </c>
    </row>
    <row r="4263" spans="1:3" s="4" customFormat="1" x14ac:dyDescent="0.2">
      <c r="A4263" s="30">
        <v>416100</v>
      </c>
      <c r="B4263" s="31" t="s">
        <v>694</v>
      </c>
      <c r="C4263" s="47">
        <v>424400</v>
      </c>
    </row>
    <row r="4264" spans="1:3" s="4" customFormat="1" x14ac:dyDescent="0.2">
      <c r="A4264" s="30">
        <v>416100</v>
      </c>
      <c r="B4264" s="31" t="s">
        <v>695</v>
      </c>
      <c r="C4264" s="47">
        <v>300000</v>
      </c>
    </row>
    <row r="4265" spans="1:3" s="4" customFormat="1" x14ac:dyDescent="0.2">
      <c r="A4265" s="30">
        <v>416100</v>
      </c>
      <c r="B4265" s="31" t="s">
        <v>433</v>
      </c>
      <c r="C4265" s="47">
        <v>250000</v>
      </c>
    </row>
    <row r="4266" spans="1:3" s="4" customFormat="1" x14ac:dyDescent="0.2">
      <c r="A4266" s="30">
        <v>416100</v>
      </c>
      <c r="B4266" s="31" t="s">
        <v>259</v>
      </c>
      <c r="C4266" s="47">
        <v>100000</v>
      </c>
    </row>
    <row r="4267" spans="1:3" s="4" customFormat="1" x14ac:dyDescent="0.2">
      <c r="A4267" s="30">
        <v>416100</v>
      </c>
      <c r="B4267" s="31" t="s">
        <v>434</v>
      </c>
      <c r="C4267" s="47">
        <v>10000</v>
      </c>
    </row>
    <row r="4268" spans="1:3" s="4" customFormat="1" ht="37.5" x14ac:dyDescent="0.2">
      <c r="A4268" s="30">
        <v>416300</v>
      </c>
      <c r="B4268" s="31" t="s">
        <v>696</v>
      </c>
      <c r="C4268" s="47">
        <v>210000</v>
      </c>
    </row>
    <row r="4269" spans="1:3" s="50" customFormat="1" ht="19.5" x14ac:dyDescent="0.2">
      <c r="A4269" s="40">
        <v>419000</v>
      </c>
      <c r="B4269" s="33" t="s">
        <v>196</v>
      </c>
      <c r="C4269" s="48">
        <f t="shared" ref="C4269" si="383">C4270</f>
        <v>80000</v>
      </c>
    </row>
    <row r="4270" spans="1:3" s="4" customFormat="1" x14ac:dyDescent="0.2">
      <c r="A4270" s="30">
        <v>419100</v>
      </c>
      <c r="B4270" s="31" t="s">
        <v>196</v>
      </c>
      <c r="C4270" s="47">
        <v>80000</v>
      </c>
    </row>
    <row r="4271" spans="1:3" s="4" customFormat="1" ht="19.5" x14ac:dyDescent="0.2">
      <c r="A4271" s="40">
        <v>480000</v>
      </c>
      <c r="B4271" s="38" t="s">
        <v>136</v>
      </c>
      <c r="C4271" s="48">
        <f>C4272+C4277</f>
        <v>19022000</v>
      </c>
    </row>
    <row r="4272" spans="1:3" s="4" customFormat="1" ht="19.5" x14ac:dyDescent="0.2">
      <c r="A4272" s="40">
        <v>487000</v>
      </c>
      <c r="B4272" s="38" t="s">
        <v>185</v>
      </c>
      <c r="C4272" s="48">
        <f>SUM(C4273:C4276)</f>
        <v>13550000</v>
      </c>
    </row>
    <row r="4273" spans="1:3" s="4" customFormat="1" ht="37.5" x14ac:dyDescent="0.2">
      <c r="A4273" s="49">
        <v>487400</v>
      </c>
      <c r="B4273" s="31" t="s">
        <v>697</v>
      </c>
      <c r="C4273" s="47">
        <v>3000000</v>
      </c>
    </row>
    <row r="4274" spans="1:3" s="4" customFormat="1" ht="37.5" x14ac:dyDescent="0.2">
      <c r="A4274" s="49">
        <v>487400</v>
      </c>
      <c r="B4274" s="31" t="s">
        <v>698</v>
      </c>
      <c r="C4274" s="47">
        <v>5000000</v>
      </c>
    </row>
    <row r="4275" spans="1:3" s="4" customFormat="1" x14ac:dyDescent="0.2">
      <c r="A4275" s="49">
        <v>487400</v>
      </c>
      <c r="B4275" s="31" t="s">
        <v>435</v>
      </c>
      <c r="C4275" s="47">
        <v>50000</v>
      </c>
    </row>
    <row r="4276" spans="1:3" s="4" customFormat="1" ht="37.5" x14ac:dyDescent="0.2">
      <c r="A4276" s="49">
        <v>487400</v>
      </c>
      <c r="B4276" s="31" t="s">
        <v>699</v>
      </c>
      <c r="C4276" s="47">
        <v>5500000</v>
      </c>
    </row>
    <row r="4277" spans="1:3" s="4" customFormat="1" ht="19.5" x14ac:dyDescent="0.2">
      <c r="A4277" s="40">
        <v>488000</v>
      </c>
      <c r="B4277" s="38" t="s">
        <v>99</v>
      </c>
      <c r="C4277" s="48">
        <f>SUM(C4278:C4280)</f>
        <v>5472000</v>
      </c>
    </row>
    <row r="4278" spans="1:3" s="4" customFormat="1" x14ac:dyDescent="0.2">
      <c r="A4278" s="49">
        <v>488100</v>
      </c>
      <c r="B4278" s="31" t="s">
        <v>435</v>
      </c>
      <c r="C4278" s="47">
        <v>5000000</v>
      </c>
    </row>
    <row r="4279" spans="1:3" s="4" customFormat="1" x14ac:dyDescent="0.2">
      <c r="A4279" s="30">
        <v>488100</v>
      </c>
      <c r="B4279" s="31" t="s">
        <v>436</v>
      </c>
      <c r="C4279" s="47">
        <v>122000</v>
      </c>
    </row>
    <row r="4280" spans="1:3" s="4" customFormat="1" x14ac:dyDescent="0.2">
      <c r="A4280" s="30">
        <v>488100</v>
      </c>
      <c r="B4280" s="31" t="s">
        <v>700</v>
      </c>
      <c r="C4280" s="47">
        <v>350000</v>
      </c>
    </row>
    <row r="4281" spans="1:3" s="4" customFormat="1" ht="18.75" customHeight="1" x14ac:dyDescent="0.2">
      <c r="A4281" s="40">
        <v>510000</v>
      </c>
      <c r="B4281" s="38" t="s">
        <v>140</v>
      </c>
      <c r="C4281" s="48">
        <f>C4282+C4287+C4285</f>
        <v>15000</v>
      </c>
    </row>
    <row r="4282" spans="1:3" s="4" customFormat="1" ht="19.5" x14ac:dyDescent="0.2">
      <c r="A4282" s="40">
        <v>511000</v>
      </c>
      <c r="B4282" s="38" t="s">
        <v>141</v>
      </c>
      <c r="C4282" s="48">
        <f>SUM(C4283:C4284)</f>
        <v>10000</v>
      </c>
    </row>
    <row r="4283" spans="1:3" s="4" customFormat="1" x14ac:dyDescent="0.2">
      <c r="A4283" s="30">
        <v>511300</v>
      </c>
      <c r="B4283" s="31" t="s">
        <v>144</v>
      </c>
      <c r="C4283" s="47">
        <v>5000</v>
      </c>
    </row>
    <row r="4284" spans="1:3" s="4" customFormat="1" ht="18.75" customHeight="1" x14ac:dyDescent="0.2">
      <c r="A4284" s="30">
        <v>511700</v>
      </c>
      <c r="B4284" s="31" t="s">
        <v>147</v>
      </c>
      <c r="C4284" s="47">
        <v>5000</v>
      </c>
    </row>
    <row r="4285" spans="1:3" s="50" customFormat="1" ht="19.5" x14ac:dyDescent="0.2">
      <c r="A4285" s="40">
        <v>513000</v>
      </c>
      <c r="B4285" s="38" t="s">
        <v>149</v>
      </c>
      <c r="C4285" s="48">
        <f t="shared" ref="C4285" si="384">C4286</f>
        <v>0</v>
      </c>
    </row>
    <row r="4286" spans="1:3" s="4" customFormat="1" x14ac:dyDescent="0.2">
      <c r="A4286" s="49">
        <v>513700</v>
      </c>
      <c r="B4286" s="31" t="s">
        <v>150</v>
      </c>
      <c r="C4286" s="47">
        <v>0</v>
      </c>
    </row>
    <row r="4287" spans="1:3" s="4" customFormat="1" ht="19.5" x14ac:dyDescent="0.2">
      <c r="A4287" s="40">
        <v>516000</v>
      </c>
      <c r="B4287" s="38" t="s">
        <v>151</v>
      </c>
      <c r="C4287" s="48">
        <f t="shared" ref="C4287" si="385">SUM(C4288)</f>
        <v>5000</v>
      </c>
    </row>
    <row r="4288" spans="1:3" s="4" customFormat="1" x14ac:dyDescent="0.2">
      <c r="A4288" s="30">
        <v>516100</v>
      </c>
      <c r="B4288" s="31" t="s">
        <v>151</v>
      </c>
      <c r="C4288" s="47">
        <v>5000</v>
      </c>
    </row>
    <row r="4289" spans="1:3" s="50" customFormat="1" ht="19.5" x14ac:dyDescent="0.2">
      <c r="A4289" s="40">
        <v>630000</v>
      </c>
      <c r="B4289" s="38" t="s">
        <v>176</v>
      </c>
      <c r="C4289" s="48">
        <f t="shared" ref="C4289" si="386">C4290+C4292</f>
        <v>15585000</v>
      </c>
    </row>
    <row r="4290" spans="1:3" s="50" customFormat="1" ht="19.5" x14ac:dyDescent="0.2">
      <c r="A4290" s="40">
        <v>631000</v>
      </c>
      <c r="B4290" s="38" t="s">
        <v>119</v>
      </c>
      <c r="C4290" s="48">
        <f t="shared" ref="C4290" si="387">C4291</f>
        <v>15500000</v>
      </c>
    </row>
    <row r="4291" spans="1:3" s="4" customFormat="1" ht="37.5" x14ac:dyDescent="0.2">
      <c r="A4291" s="30">
        <v>631900</v>
      </c>
      <c r="B4291" s="31" t="s">
        <v>701</v>
      </c>
      <c r="C4291" s="47">
        <v>15500000</v>
      </c>
    </row>
    <row r="4292" spans="1:3" s="50" customFormat="1" ht="19.5" x14ac:dyDescent="0.2">
      <c r="A4292" s="40">
        <v>638000</v>
      </c>
      <c r="B4292" s="38" t="s">
        <v>120</v>
      </c>
      <c r="C4292" s="48">
        <f t="shared" ref="C4292" si="388">C4293</f>
        <v>85000</v>
      </c>
    </row>
    <row r="4293" spans="1:3" s="4" customFormat="1" x14ac:dyDescent="0.2">
      <c r="A4293" s="30">
        <v>638100</v>
      </c>
      <c r="B4293" s="31" t="s">
        <v>181</v>
      </c>
      <c r="C4293" s="47">
        <v>85000</v>
      </c>
    </row>
    <row r="4294" spans="1:3" s="4" customFormat="1" x14ac:dyDescent="0.2">
      <c r="A4294" s="53"/>
      <c r="B4294" s="43" t="s">
        <v>214</v>
      </c>
      <c r="C4294" s="52">
        <f>C4227+C4271+C4281+C4289</f>
        <v>260496900</v>
      </c>
    </row>
    <row r="4295" spans="1:3" s="4" customFormat="1" x14ac:dyDescent="0.2">
      <c r="A4295" s="30"/>
      <c r="B4295" s="31"/>
      <c r="C4295" s="47"/>
    </row>
    <row r="4296" spans="1:3" s="4" customFormat="1" x14ac:dyDescent="0.2">
      <c r="A4296" s="28"/>
      <c r="B4296" s="16"/>
      <c r="C4296" s="47"/>
    </row>
    <row r="4297" spans="1:3" s="4" customFormat="1" x14ac:dyDescent="0.2">
      <c r="A4297" s="26" t="s">
        <v>702</v>
      </c>
      <c r="B4297" s="16"/>
      <c r="C4297" s="47"/>
    </row>
    <row r="4298" spans="1:3" s="4" customFormat="1" x14ac:dyDescent="0.2">
      <c r="A4298" s="26" t="s">
        <v>239</v>
      </c>
      <c r="B4298" s="16"/>
      <c r="C4298" s="47"/>
    </row>
    <row r="4299" spans="1:3" s="4" customFormat="1" x14ac:dyDescent="0.2">
      <c r="A4299" s="26" t="s">
        <v>364</v>
      </c>
      <c r="B4299" s="16"/>
      <c r="C4299" s="47"/>
    </row>
    <row r="4300" spans="1:3" s="4" customFormat="1" x14ac:dyDescent="0.2">
      <c r="A4300" s="26" t="s">
        <v>532</v>
      </c>
      <c r="B4300" s="16"/>
      <c r="C4300" s="47"/>
    </row>
    <row r="4301" spans="1:3" s="4" customFormat="1" x14ac:dyDescent="0.2">
      <c r="A4301" s="28"/>
      <c r="B4301" s="16"/>
      <c r="C4301" s="47"/>
    </row>
    <row r="4302" spans="1:3" s="4" customFormat="1" ht="18.75" customHeight="1" x14ac:dyDescent="0.2">
      <c r="A4302" s="40">
        <v>410000</v>
      </c>
      <c r="B4302" s="38" t="s">
        <v>83</v>
      </c>
      <c r="C4302" s="48">
        <f>C4303+C4308+C4321+C4323</f>
        <v>1218174100</v>
      </c>
    </row>
    <row r="4303" spans="1:3" s="4" customFormat="1" ht="19.5" x14ac:dyDescent="0.2">
      <c r="A4303" s="40">
        <v>411000</v>
      </c>
      <c r="B4303" s="34" t="s">
        <v>186</v>
      </c>
      <c r="C4303" s="48">
        <f>SUM(C4304:C4307)</f>
        <v>13925500</v>
      </c>
    </row>
    <row r="4304" spans="1:3" s="4" customFormat="1" x14ac:dyDescent="0.2">
      <c r="A4304" s="30">
        <v>411100</v>
      </c>
      <c r="B4304" s="31" t="s">
        <v>84</v>
      </c>
      <c r="C4304" s="47">
        <v>13049500</v>
      </c>
    </row>
    <row r="4305" spans="1:3" s="4" customFormat="1" x14ac:dyDescent="0.2">
      <c r="A4305" s="30">
        <v>411200</v>
      </c>
      <c r="B4305" s="31" t="s">
        <v>199</v>
      </c>
      <c r="C4305" s="47">
        <v>320000</v>
      </c>
    </row>
    <row r="4306" spans="1:3" s="4" customFormat="1" ht="37.5" x14ac:dyDescent="0.2">
      <c r="A4306" s="30">
        <v>411300</v>
      </c>
      <c r="B4306" s="31" t="s">
        <v>85</v>
      </c>
      <c r="C4306" s="47">
        <v>366000</v>
      </c>
    </row>
    <row r="4307" spans="1:3" s="4" customFormat="1" x14ac:dyDescent="0.2">
      <c r="A4307" s="30">
        <v>411400</v>
      </c>
      <c r="B4307" s="31" t="s">
        <v>86</v>
      </c>
      <c r="C4307" s="47">
        <v>190000</v>
      </c>
    </row>
    <row r="4308" spans="1:3" s="4" customFormat="1" ht="18.75" customHeight="1" x14ac:dyDescent="0.2">
      <c r="A4308" s="40">
        <v>412000</v>
      </c>
      <c r="B4308" s="38" t="s">
        <v>191</v>
      </c>
      <c r="C4308" s="48">
        <f>SUM(C4309:C4320)</f>
        <v>5948600</v>
      </c>
    </row>
    <row r="4309" spans="1:3" s="4" customFormat="1" x14ac:dyDescent="0.2">
      <c r="A4309" s="30">
        <v>412100</v>
      </c>
      <c r="B4309" s="31" t="s">
        <v>87</v>
      </c>
      <c r="C4309" s="47">
        <v>37700</v>
      </c>
    </row>
    <row r="4310" spans="1:3" s="4" customFormat="1" x14ac:dyDescent="0.2">
      <c r="A4310" s="30">
        <v>412200</v>
      </c>
      <c r="B4310" s="31" t="s">
        <v>200</v>
      </c>
      <c r="C4310" s="47">
        <v>1284000</v>
      </c>
    </row>
    <row r="4311" spans="1:3" s="4" customFormat="1" x14ac:dyDescent="0.2">
      <c r="A4311" s="30">
        <v>412300</v>
      </c>
      <c r="B4311" s="31" t="s">
        <v>88</v>
      </c>
      <c r="C4311" s="47">
        <v>114400</v>
      </c>
    </row>
    <row r="4312" spans="1:3" s="4" customFormat="1" x14ac:dyDescent="0.2">
      <c r="A4312" s="30">
        <v>412500</v>
      </c>
      <c r="B4312" s="31" t="s">
        <v>90</v>
      </c>
      <c r="C4312" s="47">
        <v>100000</v>
      </c>
    </row>
    <row r="4313" spans="1:3" s="4" customFormat="1" x14ac:dyDescent="0.2">
      <c r="A4313" s="30">
        <v>412600</v>
      </c>
      <c r="B4313" s="31" t="s">
        <v>201</v>
      </c>
      <c r="C4313" s="47">
        <v>40800</v>
      </c>
    </row>
    <row r="4314" spans="1:3" s="4" customFormat="1" ht="18.75" customHeight="1" x14ac:dyDescent="0.2">
      <c r="A4314" s="30">
        <v>412700</v>
      </c>
      <c r="B4314" s="31" t="s">
        <v>188</v>
      </c>
      <c r="C4314" s="47">
        <v>4250000</v>
      </c>
    </row>
    <row r="4315" spans="1:3" s="4" customFormat="1" x14ac:dyDescent="0.2">
      <c r="A4315" s="30">
        <v>412900</v>
      </c>
      <c r="B4315" s="31" t="s">
        <v>508</v>
      </c>
      <c r="C4315" s="47">
        <v>0</v>
      </c>
    </row>
    <row r="4316" spans="1:3" s="4" customFormat="1" x14ac:dyDescent="0.2">
      <c r="A4316" s="30">
        <v>412900</v>
      </c>
      <c r="B4316" s="31" t="s">
        <v>277</v>
      </c>
      <c r="C4316" s="47">
        <v>70000</v>
      </c>
    </row>
    <row r="4317" spans="1:3" s="4" customFormat="1" x14ac:dyDescent="0.2">
      <c r="A4317" s="30">
        <v>412900</v>
      </c>
      <c r="B4317" s="31" t="s">
        <v>295</v>
      </c>
      <c r="C4317" s="47">
        <v>4000</v>
      </c>
    </row>
    <row r="4318" spans="1:3" s="4" customFormat="1" x14ac:dyDescent="0.2">
      <c r="A4318" s="30">
        <v>412900</v>
      </c>
      <c r="B4318" s="39" t="s">
        <v>296</v>
      </c>
      <c r="C4318" s="47">
        <v>11500</v>
      </c>
    </row>
    <row r="4319" spans="1:3" s="4" customFormat="1" x14ac:dyDescent="0.2">
      <c r="A4319" s="30">
        <v>412900</v>
      </c>
      <c r="B4319" s="31" t="s">
        <v>297</v>
      </c>
      <c r="C4319" s="47">
        <v>26200</v>
      </c>
    </row>
    <row r="4320" spans="1:3" s="4" customFormat="1" x14ac:dyDescent="0.2">
      <c r="A4320" s="30">
        <v>412900</v>
      </c>
      <c r="B4320" s="31" t="s">
        <v>279</v>
      </c>
      <c r="C4320" s="47">
        <v>10000</v>
      </c>
    </row>
    <row r="4321" spans="1:3" s="4" customFormat="1" ht="19.5" x14ac:dyDescent="0.2">
      <c r="A4321" s="40">
        <v>417000</v>
      </c>
      <c r="B4321" s="38" t="s">
        <v>194</v>
      </c>
      <c r="C4321" s="48">
        <f t="shared" ref="C4321" si="389">C4322</f>
        <v>1198000000</v>
      </c>
    </row>
    <row r="4322" spans="1:3" s="4" customFormat="1" ht="18.75" customHeight="1" x14ac:dyDescent="0.2">
      <c r="A4322" s="30">
        <v>417100</v>
      </c>
      <c r="B4322" s="31" t="s">
        <v>64</v>
      </c>
      <c r="C4322" s="47">
        <v>1198000000</v>
      </c>
    </row>
    <row r="4323" spans="1:3" s="50" customFormat="1" ht="19.5" x14ac:dyDescent="0.2">
      <c r="A4323" s="40">
        <v>419000</v>
      </c>
      <c r="B4323" s="38" t="s">
        <v>196</v>
      </c>
      <c r="C4323" s="48">
        <f t="shared" ref="C4323" si="390">C4324</f>
        <v>300000</v>
      </c>
    </row>
    <row r="4324" spans="1:3" s="4" customFormat="1" x14ac:dyDescent="0.2">
      <c r="A4324" s="30">
        <v>419100</v>
      </c>
      <c r="B4324" s="31" t="s">
        <v>196</v>
      </c>
      <c r="C4324" s="47">
        <v>300000</v>
      </c>
    </row>
    <row r="4325" spans="1:3" s="4" customFormat="1" ht="18.75" customHeight="1" x14ac:dyDescent="0.2">
      <c r="A4325" s="40">
        <v>510000</v>
      </c>
      <c r="B4325" s="38" t="s">
        <v>140</v>
      </c>
      <c r="C4325" s="48">
        <f>C4326+C4330</f>
        <v>137000</v>
      </c>
    </row>
    <row r="4326" spans="1:3" s="4" customFormat="1" ht="19.5" x14ac:dyDescent="0.2">
      <c r="A4326" s="40">
        <v>511000</v>
      </c>
      <c r="B4326" s="38" t="s">
        <v>141</v>
      </c>
      <c r="C4326" s="48">
        <f>SUM(C4327:C4329)</f>
        <v>110000</v>
      </c>
    </row>
    <row r="4327" spans="1:3" s="4" customFormat="1" x14ac:dyDescent="0.2">
      <c r="A4327" s="49">
        <v>511200</v>
      </c>
      <c r="B4327" s="31" t="s">
        <v>143</v>
      </c>
      <c r="C4327" s="47">
        <v>30000</v>
      </c>
    </row>
    <row r="4328" spans="1:3" s="4" customFormat="1" x14ac:dyDescent="0.2">
      <c r="A4328" s="30">
        <v>511300</v>
      </c>
      <c r="B4328" s="31" t="s">
        <v>144</v>
      </c>
      <c r="C4328" s="47">
        <v>40000</v>
      </c>
    </row>
    <row r="4329" spans="1:3" s="4" customFormat="1" x14ac:dyDescent="0.2">
      <c r="A4329" s="30">
        <v>511700</v>
      </c>
      <c r="B4329" s="31" t="s">
        <v>147</v>
      </c>
      <c r="C4329" s="47">
        <v>40000</v>
      </c>
    </row>
    <row r="4330" spans="1:3" s="4" customFormat="1" ht="19.5" x14ac:dyDescent="0.2">
      <c r="A4330" s="40">
        <v>516000</v>
      </c>
      <c r="B4330" s="38" t="s">
        <v>151</v>
      </c>
      <c r="C4330" s="48">
        <f t="shared" ref="C4330" si="391">C4331</f>
        <v>27000</v>
      </c>
    </row>
    <row r="4331" spans="1:3" s="4" customFormat="1" x14ac:dyDescent="0.2">
      <c r="A4331" s="30">
        <v>516100</v>
      </c>
      <c r="B4331" s="31" t="s">
        <v>151</v>
      </c>
      <c r="C4331" s="47">
        <v>27000</v>
      </c>
    </row>
    <row r="4332" spans="1:3" s="50" customFormat="1" ht="19.5" x14ac:dyDescent="0.2">
      <c r="A4332" s="40">
        <v>630000</v>
      </c>
      <c r="B4332" s="38" t="s">
        <v>176</v>
      </c>
      <c r="C4332" s="48">
        <f>C4333+C4337</f>
        <v>269700</v>
      </c>
    </row>
    <row r="4333" spans="1:3" s="50" customFormat="1" ht="19.5" x14ac:dyDescent="0.2">
      <c r="A4333" s="40">
        <v>631000</v>
      </c>
      <c r="B4333" s="38" t="s">
        <v>119</v>
      </c>
      <c r="C4333" s="48">
        <f t="shared" ref="C4333" si="392">C4334+C4336+C4335</f>
        <v>4000</v>
      </c>
    </row>
    <row r="4334" spans="1:3" s="4" customFormat="1" x14ac:dyDescent="0.2">
      <c r="A4334" s="30">
        <v>631100</v>
      </c>
      <c r="B4334" s="31" t="s">
        <v>178</v>
      </c>
      <c r="C4334" s="47">
        <v>4000</v>
      </c>
    </row>
    <row r="4335" spans="1:3" s="4" customFormat="1" x14ac:dyDescent="0.2">
      <c r="A4335" s="30">
        <v>631200</v>
      </c>
      <c r="B4335" s="31" t="s">
        <v>179</v>
      </c>
      <c r="C4335" s="47">
        <v>0</v>
      </c>
    </row>
    <row r="4336" spans="1:3" s="4" customFormat="1" ht="37.5" customHeight="1" x14ac:dyDescent="0.2">
      <c r="A4336" s="30">
        <v>631900</v>
      </c>
      <c r="B4336" s="31" t="s">
        <v>312</v>
      </c>
      <c r="C4336" s="47">
        <v>0</v>
      </c>
    </row>
    <row r="4337" spans="1:3" s="50" customFormat="1" ht="19.5" x14ac:dyDescent="0.2">
      <c r="A4337" s="40">
        <v>638000</v>
      </c>
      <c r="B4337" s="38" t="s">
        <v>120</v>
      </c>
      <c r="C4337" s="48">
        <f>C4338</f>
        <v>265700</v>
      </c>
    </row>
    <row r="4338" spans="1:3" s="4" customFormat="1" x14ac:dyDescent="0.2">
      <c r="A4338" s="30">
        <v>638100</v>
      </c>
      <c r="B4338" s="31" t="s">
        <v>181</v>
      </c>
      <c r="C4338" s="47">
        <v>265700</v>
      </c>
    </row>
    <row r="4339" spans="1:3" s="4" customFormat="1" x14ac:dyDescent="0.2">
      <c r="A4339" s="53"/>
      <c r="B4339" s="43" t="s">
        <v>214</v>
      </c>
      <c r="C4339" s="52">
        <f>C4302+C4325+C4332</f>
        <v>1218580800</v>
      </c>
    </row>
    <row r="4340" spans="1:3" s="4" customFormat="1" ht="19.5" x14ac:dyDescent="0.2">
      <c r="A4340" s="40"/>
      <c r="B4340" s="38"/>
      <c r="C4340" s="47"/>
    </row>
    <row r="4341" spans="1:3" s="4" customFormat="1" x14ac:dyDescent="0.2">
      <c r="A4341" s="28"/>
      <c r="B4341" s="16"/>
      <c r="C4341" s="47"/>
    </row>
    <row r="4342" spans="1:3" s="4" customFormat="1" ht="19.5" x14ac:dyDescent="0.2">
      <c r="A4342" s="30" t="s">
        <v>703</v>
      </c>
      <c r="B4342" s="38"/>
      <c r="C4342" s="47"/>
    </row>
    <row r="4343" spans="1:3" s="4" customFormat="1" ht="19.5" x14ac:dyDescent="0.2">
      <c r="A4343" s="30" t="s">
        <v>240</v>
      </c>
      <c r="B4343" s="38"/>
      <c r="C4343" s="47"/>
    </row>
    <row r="4344" spans="1:3" s="4" customFormat="1" ht="19.5" x14ac:dyDescent="0.2">
      <c r="A4344" s="30" t="s">
        <v>362</v>
      </c>
      <c r="B4344" s="38"/>
      <c r="C4344" s="47"/>
    </row>
    <row r="4345" spans="1:3" s="4" customFormat="1" ht="19.5" x14ac:dyDescent="0.2">
      <c r="A4345" s="30" t="s">
        <v>507</v>
      </c>
      <c r="B4345" s="38"/>
      <c r="C4345" s="47"/>
    </row>
    <row r="4346" spans="1:3" s="4" customFormat="1" x14ac:dyDescent="0.2">
      <c r="A4346" s="30"/>
      <c r="B4346" s="32"/>
      <c r="C4346" s="17"/>
    </row>
    <row r="4347" spans="1:3" s="4" customFormat="1" ht="18.75" customHeight="1" x14ac:dyDescent="0.2">
      <c r="A4347" s="40">
        <v>410000</v>
      </c>
      <c r="B4347" s="34" t="s">
        <v>83</v>
      </c>
      <c r="C4347" s="48">
        <f>C4348+C4353+C4366+C4368</f>
        <v>3983500</v>
      </c>
    </row>
    <row r="4348" spans="1:3" s="4" customFormat="1" ht="19.5" x14ac:dyDescent="0.2">
      <c r="A4348" s="40">
        <v>411000</v>
      </c>
      <c r="B4348" s="34" t="s">
        <v>186</v>
      </c>
      <c r="C4348" s="48">
        <f>SUM(C4349:C4352)</f>
        <v>1840000</v>
      </c>
    </row>
    <row r="4349" spans="1:3" s="4" customFormat="1" x14ac:dyDescent="0.2">
      <c r="A4349" s="30">
        <v>411100</v>
      </c>
      <c r="B4349" s="31" t="s">
        <v>84</v>
      </c>
      <c r="C4349" s="47">
        <v>1745000</v>
      </c>
    </row>
    <row r="4350" spans="1:3" s="4" customFormat="1" x14ac:dyDescent="0.2">
      <c r="A4350" s="30">
        <v>411200</v>
      </c>
      <c r="B4350" s="31" t="s">
        <v>199</v>
      </c>
      <c r="C4350" s="47">
        <v>40000</v>
      </c>
    </row>
    <row r="4351" spans="1:3" s="4" customFormat="1" ht="37.5" x14ac:dyDescent="0.2">
      <c r="A4351" s="30">
        <v>411300</v>
      </c>
      <c r="B4351" s="31" t="s">
        <v>85</v>
      </c>
      <c r="C4351" s="47">
        <v>45000</v>
      </c>
    </row>
    <row r="4352" spans="1:3" s="4" customFormat="1" x14ac:dyDescent="0.2">
      <c r="A4352" s="30">
        <v>411400</v>
      </c>
      <c r="B4352" s="31" t="s">
        <v>86</v>
      </c>
      <c r="C4352" s="47">
        <v>10000</v>
      </c>
    </row>
    <row r="4353" spans="1:3" s="4" customFormat="1" ht="18.75" customHeight="1" x14ac:dyDescent="0.2">
      <c r="A4353" s="40">
        <v>412000</v>
      </c>
      <c r="B4353" s="38" t="s">
        <v>191</v>
      </c>
      <c r="C4353" s="48">
        <f>SUM(C4354:C4365)</f>
        <v>2093500</v>
      </c>
    </row>
    <row r="4354" spans="1:3" s="4" customFormat="1" ht="18.75" customHeight="1" x14ac:dyDescent="0.2">
      <c r="A4354" s="30">
        <v>412100</v>
      </c>
      <c r="B4354" s="31" t="s">
        <v>87</v>
      </c>
      <c r="C4354" s="47">
        <v>7100</v>
      </c>
    </row>
    <row r="4355" spans="1:3" s="4" customFormat="1" x14ac:dyDescent="0.2">
      <c r="A4355" s="30">
        <v>412200</v>
      </c>
      <c r="B4355" s="31" t="s">
        <v>200</v>
      </c>
      <c r="C4355" s="47">
        <v>15000</v>
      </c>
    </row>
    <row r="4356" spans="1:3" s="4" customFormat="1" x14ac:dyDescent="0.2">
      <c r="A4356" s="30">
        <v>412300</v>
      </c>
      <c r="B4356" s="31" t="s">
        <v>88</v>
      </c>
      <c r="C4356" s="47">
        <v>12300</v>
      </c>
    </row>
    <row r="4357" spans="1:3" s="4" customFormat="1" x14ac:dyDescent="0.2">
      <c r="A4357" s="30">
        <v>412500</v>
      </c>
      <c r="B4357" s="31" t="s">
        <v>90</v>
      </c>
      <c r="C4357" s="47">
        <v>5500</v>
      </c>
    </row>
    <row r="4358" spans="1:3" s="4" customFormat="1" x14ac:dyDescent="0.2">
      <c r="A4358" s="30">
        <v>412600</v>
      </c>
      <c r="B4358" s="31" t="s">
        <v>201</v>
      </c>
      <c r="C4358" s="47">
        <v>23800</v>
      </c>
    </row>
    <row r="4359" spans="1:3" s="4" customFormat="1" x14ac:dyDescent="0.2">
      <c r="A4359" s="30">
        <v>412700</v>
      </c>
      <c r="B4359" s="31" t="s">
        <v>188</v>
      </c>
      <c r="C4359" s="47">
        <v>2000000</v>
      </c>
    </row>
    <row r="4360" spans="1:3" s="4" customFormat="1" x14ac:dyDescent="0.2">
      <c r="A4360" s="30">
        <v>412900</v>
      </c>
      <c r="B4360" s="31" t="s">
        <v>508</v>
      </c>
      <c r="C4360" s="47">
        <v>0</v>
      </c>
    </row>
    <row r="4361" spans="1:3" s="4" customFormat="1" x14ac:dyDescent="0.2">
      <c r="A4361" s="30">
        <v>412900</v>
      </c>
      <c r="B4361" s="31" t="s">
        <v>277</v>
      </c>
      <c r="C4361" s="47">
        <v>10000</v>
      </c>
    </row>
    <row r="4362" spans="1:3" s="4" customFormat="1" x14ac:dyDescent="0.2">
      <c r="A4362" s="30">
        <v>412900</v>
      </c>
      <c r="B4362" s="31" t="s">
        <v>295</v>
      </c>
      <c r="C4362" s="47">
        <v>4000</v>
      </c>
    </row>
    <row r="4363" spans="1:3" s="4" customFormat="1" x14ac:dyDescent="0.2">
      <c r="A4363" s="30">
        <v>412900</v>
      </c>
      <c r="B4363" s="39" t="s">
        <v>296</v>
      </c>
      <c r="C4363" s="47">
        <v>2300</v>
      </c>
    </row>
    <row r="4364" spans="1:3" s="4" customFormat="1" x14ac:dyDescent="0.2">
      <c r="A4364" s="30">
        <v>412900</v>
      </c>
      <c r="B4364" s="31" t="s">
        <v>297</v>
      </c>
      <c r="C4364" s="47">
        <v>3500</v>
      </c>
    </row>
    <row r="4365" spans="1:3" s="4" customFormat="1" x14ac:dyDescent="0.2">
      <c r="A4365" s="30">
        <v>412900</v>
      </c>
      <c r="B4365" s="31" t="s">
        <v>279</v>
      </c>
      <c r="C4365" s="47">
        <v>10000</v>
      </c>
    </row>
    <row r="4366" spans="1:3" s="50" customFormat="1" ht="18.75" customHeight="1" x14ac:dyDescent="0.2">
      <c r="A4366" s="40">
        <v>413000</v>
      </c>
      <c r="B4366" s="38" t="s">
        <v>192</v>
      </c>
      <c r="C4366" s="48">
        <f t="shared" ref="C4366" si="393">C4367</f>
        <v>20000</v>
      </c>
    </row>
    <row r="4367" spans="1:3" s="4" customFormat="1" x14ac:dyDescent="0.2">
      <c r="A4367" s="30">
        <v>413800</v>
      </c>
      <c r="B4367" s="31" t="s">
        <v>133</v>
      </c>
      <c r="C4367" s="47">
        <v>20000</v>
      </c>
    </row>
    <row r="4368" spans="1:3" s="50" customFormat="1" ht="19.5" x14ac:dyDescent="0.2">
      <c r="A4368" s="40">
        <v>415000</v>
      </c>
      <c r="B4368" s="38" t="s">
        <v>48</v>
      </c>
      <c r="C4368" s="48">
        <f>C4369</f>
        <v>30000</v>
      </c>
    </row>
    <row r="4369" spans="1:3" s="4" customFormat="1" x14ac:dyDescent="0.2">
      <c r="A4369" s="30">
        <v>415200</v>
      </c>
      <c r="B4369" s="31" t="s">
        <v>244</v>
      </c>
      <c r="C4369" s="47">
        <v>30000</v>
      </c>
    </row>
    <row r="4370" spans="1:3" s="50" customFormat="1" ht="19.5" x14ac:dyDescent="0.2">
      <c r="A4370" s="40">
        <v>480000</v>
      </c>
      <c r="B4370" s="38" t="s">
        <v>136</v>
      </c>
      <c r="C4370" s="48">
        <f>C4373+C4371</f>
        <v>4644000</v>
      </c>
    </row>
    <row r="4371" spans="1:3" s="50" customFormat="1" ht="18.75" customHeight="1" x14ac:dyDescent="0.2">
      <c r="A4371" s="40">
        <v>487000</v>
      </c>
      <c r="B4371" s="38" t="s">
        <v>185</v>
      </c>
      <c r="C4371" s="48">
        <f t="shared" ref="C4371" si="394">C4372</f>
        <v>0</v>
      </c>
    </row>
    <row r="4372" spans="1:3" s="4" customFormat="1" x14ac:dyDescent="0.2">
      <c r="A4372" s="49">
        <v>487300</v>
      </c>
      <c r="B4372" s="31" t="s">
        <v>137</v>
      </c>
      <c r="C4372" s="47">
        <v>0</v>
      </c>
    </row>
    <row r="4373" spans="1:3" s="51" customFormat="1" ht="19.5" x14ac:dyDescent="0.2">
      <c r="A4373" s="40">
        <v>488000</v>
      </c>
      <c r="B4373" s="38" t="s">
        <v>99</v>
      </c>
      <c r="C4373" s="48">
        <f t="shared" ref="C4373" si="395">SUM(C4374:C4374)</f>
        <v>4644000</v>
      </c>
    </row>
    <row r="4374" spans="1:3" s="4" customFormat="1" x14ac:dyDescent="0.2">
      <c r="A4374" s="30">
        <v>488100</v>
      </c>
      <c r="B4374" s="31" t="s">
        <v>704</v>
      </c>
      <c r="C4374" s="47">
        <v>4644000</v>
      </c>
    </row>
    <row r="4375" spans="1:3" s="4" customFormat="1" ht="19.5" x14ac:dyDescent="0.2">
      <c r="A4375" s="40">
        <v>510000</v>
      </c>
      <c r="B4375" s="38" t="s">
        <v>140</v>
      </c>
      <c r="C4375" s="48">
        <f>C4376+C4378</f>
        <v>11000</v>
      </c>
    </row>
    <row r="4376" spans="1:3" s="4" customFormat="1" ht="19.5" x14ac:dyDescent="0.2">
      <c r="A4376" s="40">
        <v>511000</v>
      </c>
      <c r="B4376" s="38" t="s">
        <v>141</v>
      </c>
      <c r="C4376" s="48">
        <f>SUM(C4377:C4377)</f>
        <v>6000</v>
      </c>
    </row>
    <row r="4377" spans="1:3" s="4" customFormat="1" x14ac:dyDescent="0.2">
      <c r="A4377" s="30">
        <v>511300</v>
      </c>
      <c r="B4377" s="31" t="s">
        <v>144</v>
      </c>
      <c r="C4377" s="47">
        <v>6000</v>
      </c>
    </row>
    <row r="4378" spans="1:3" s="4" customFormat="1" ht="19.5" x14ac:dyDescent="0.2">
      <c r="A4378" s="40">
        <v>516000</v>
      </c>
      <c r="B4378" s="38" t="s">
        <v>151</v>
      </c>
      <c r="C4378" s="48">
        <f t="shared" ref="C4378" si="396">C4379</f>
        <v>5000</v>
      </c>
    </row>
    <row r="4379" spans="1:3" s="4" customFormat="1" x14ac:dyDescent="0.2">
      <c r="A4379" s="30">
        <v>516100</v>
      </c>
      <c r="B4379" s="31" t="s">
        <v>151</v>
      </c>
      <c r="C4379" s="47">
        <v>5000</v>
      </c>
    </row>
    <row r="4380" spans="1:3" s="50" customFormat="1" ht="19.5" x14ac:dyDescent="0.2">
      <c r="A4380" s="40">
        <v>630000</v>
      </c>
      <c r="B4380" s="38" t="s">
        <v>176</v>
      </c>
      <c r="C4380" s="48">
        <f>C4381</f>
        <v>20000</v>
      </c>
    </row>
    <row r="4381" spans="1:3" s="50" customFormat="1" ht="19.5" x14ac:dyDescent="0.2">
      <c r="A4381" s="40">
        <v>638000</v>
      </c>
      <c r="B4381" s="38" t="s">
        <v>120</v>
      </c>
      <c r="C4381" s="48">
        <f t="shared" ref="C4381" si="397">C4382</f>
        <v>20000</v>
      </c>
    </row>
    <row r="4382" spans="1:3" s="4" customFormat="1" x14ac:dyDescent="0.2">
      <c r="A4382" s="30">
        <v>638100</v>
      </c>
      <c r="B4382" s="31" t="s">
        <v>181</v>
      </c>
      <c r="C4382" s="47">
        <v>20000</v>
      </c>
    </row>
    <row r="4383" spans="1:3" s="4" customFormat="1" x14ac:dyDescent="0.2">
      <c r="A4383" s="53"/>
      <c r="B4383" s="43" t="s">
        <v>214</v>
      </c>
      <c r="C4383" s="52">
        <f>C4347+C4370+C4375+C4380</f>
        <v>8658500</v>
      </c>
    </row>
    <row r="4384" spans="1:3" s="4" customFormat="1" x14ac:dyDescent="0.2">
      <c r="A4384" s="45"/>
      <c r="B4384" s="31"/>
      <c r="C4384" s="17"/>
    </row>
    <row r="4385" spans="1:3" s="4" customFormat="1" x14ac:dyDescent="0.2">
      <c r="A4385" s="28"/>
      <c r="B4385" s="16"/>
      <c r="C4385" s="47"/>
    </row>
    <row r="4386" spans="1:3" s="4" customFormat="1" ht="19.5" x14ac:dyDescent="0.2">
      <c r="A4386" s="30" t="s">
        <v>705</v>
      </c>
      <c r="B4386" s="38"/>
      <c r="C4386" s="47"/>
    </row>
    <row r="4387" spans="1:3" s="4" customFormat="1" ht="19.5" x14ac:dyDescent="0.2">
      <c r="A4387" s="30" t="s">
        <v>241</v>
      </c>
      <c r="B4387" s="38"/>
      <c r="C4387" s="47"/>
    </row>
    <row r="4388" spans="1:3" s="4" customFormat="1" ht="19.5" x14ac:dyDescent="0.2">
      <c r="A4388" s="30" t="s">
        <v>373</v>
      </c>
      <c r="B4388" s="38"/>
      <c r="C4388" s="47"/>
    </row>
    <row r="4389" spans="1:3" s="4" customFormat="1" ht="19.5" x14ac:dyDescent="0.2">
      <c r="A4389" s="30" t="s">
        <v>507</v>
      </c>
      <c r="B4389" s="38"/>
      <c r="C4389" s="47"/>
    </row>
    <row r="4390" spans="1:3" s="4" customFormat="1" ht="19.5" x14ac:dyDescent="0.2">
      <c r="A4390" s="30"/>
      <c r="B4390" s="38"/>
      <c r="C4390" s="47"/>
    </row>
    <row r="4391" spans="1:3" s="50" customFormat="1" ht="19.5" x14ac:dyDescent="0.2">
      <c r="A4391" s="40">
        <v>410000</v>
      </c>
      <c r="B4391" s="34" t="s">
        <v>83</v>
      </c>
      <c r="C4391" s="48">
        <f>C4392+C4397+C4409</f>
        <v>3972000</v>
      </c>
    </row>
    <row r="4392" spans="1:3" s="50" customFormat="1" ht="19.5" x14ac:dyDescent="0.2">
      <c r="A4392" s="40">
        <v>411000</v>
      </c>
      <c r="B4392" s="34" t="s">
        <v>186</v>
      </c>
      <c r="C4392" s="48">
        <f>SUM(C4393:C4396)</f>
        <v>3830300</v>
      </c>
    </row>
    <row r="4393" spans="1:3" s="4" customFormat="1" x14ac:dyDescent="0.2">
      <c r="A4393" s="30">
        <v>411100</v>
      </c>
      <c r="B4393" s="31" t="s">
        <v>84</v>
      </c>
      <c r="C4393" s="47">
        <v>3313000</v>
      </c>
    </row>
    <row r="4394" spans="1:3" s="4" customFormat="1" x14ac:dyDescent="0.2">
      <c r="A4394" s="30">
        <v>411200</v>
      </c>
      <c r="B4394" s="31" t="s">
        <v>199</v>
      </c>
      <c r="C4394" s="47">
        <v>463800</v>
      </c>
    </row>
    <row r="4395" spans="1:3" s="4" customFormat="1" ht="37.5" x14ac:dyDescent="0.2">
      <c r="A4395" s="30">
        <v>411300</v>
      </c>
      <c r="B4395" s="31" t="s">
        <v>85</v>
      </c>
      <c r="C4395" s="47">
        <v>29000</v>
      </c>
    </row>
    <row r="4396" spans="1:3" s="4" customFormat="1" x14ac:dyDescent="0.2">
      <c r="A4396" s="30">
        <v>411400</v>
      </c>
      <c r="B4396" s="31" t="s">
        <v>86</v>
      </c>
      <c r="C4396" s="47">
        <v>24500</v>
      </c>
    </row>
    <row r="4397" spans="1:3" s="50" customFormat="1" ht="19.5" x14ac:dyDescent="0.2">
      <c r="A4397" s="40">
        <v>412000</v>
      </c>
      <c r="B4397" s="38" t="s">
        <v>191</v>
      </c>
      <c r="C4397" s="48">
        <f>SUM(C4398:C4408)</f>
        <v>137200</v>
      </c>
    </row>
    <row r="4398" spans="1:3" s="4" customFormat="1" x14ac:dyDescent="0.2">
      <c r="A4398" s="30">
        <v>412100</v>
      </c>
      <c r="B4398" s="31" t="s">
        <v>87</v>
      </c>
      <c r="C4398" s="47">
        <v>1300</v>
      </c>
    </row>
    <row r="4399" spans="1:3" s="4" customFormat="1" x14ac:dyDescent="0.2">
      <c r="A4399" s="30">
        <v>412200</v>
      </c>
      <c r="B4399" s="31" t="s">
        <v>200</v>
      </c>
      <c r="C4399" s="47">
        <v>40000</v>
      </c>
    </row>
    <row r="4400" spans="1:3" s="4" customFormat="1" x14ac:dyDescent="0.2">
      <c r="A4400" s="30">
        <v>412300</v>
      </c>
      <c r="B4400" s="31" t="s">
        <v>88</v>
      </c>
      <c r="C4400" s="47">
        <v>28600</v>
      </c>
    </row>
    <row r="4401" spans="1:3" s="4" customFormat="1" x14ac:dyDescent="0.2">
      <c r="A4401" s="30">
        <v>412500</v>
      </c>
      <c r="B4401" s="31" t="s">
        <v>90</v>
      </c>
      <c r="C4401" s="47">
        <v>4500</v>
      </c>
    </row>
    <row r="4402" spans="1:3" s="4" customFormat="1" x14ac:dyDescent="0.2">
      <c r="A4402" s="30">
        <v>412600</v>
      </c>
      <c r="B4402" s="31" t="s">
        <v>201</v>
      </c>
      <c r="C4402" s="47">
        <v>12800</v>
      </c>
    </row>
    <row r="4403" spans="1:3" s="4" customFormat="1" x14ac:dyDescent="0.2">
      <c r="A4403" s="30">
        <v>412700</v>
      </c>
      <c r="B4403" s="31" t="s">
        <v>188</v>
      </c>
      <c r="C4403" s="47">
        <v>35000</v>
      </c>
    </row>
    <row r="4404" spans="1:3" s="4" customFormat="1" x14ac:dyDescent="0.2">
      <c r="A4404" s="30">
        <v>412900</v>
      </c>
      <c r="B4404" s="31" t="s">
        <v>508</v>
      </c>
      <c r="C4404" s="47">
        <v>0</v>
      </c>
    </row>
    <row r="4405" spans="1:3" s="4" customFormat="1" x14ac:dyDescent="0.2">
      <c r="A4405" s="30">
        <v>412900</v>
      </c>
      <c r="B4405" s="31" t="s">
        <v>295</v>
      </c>
      <c r="C4405" s="47">
        <v>4000</v>
      </c>
    </row>
    <row r="4406" spans="1:3" s="4" customFormat="1" x14ac:dyDescent="0.2">
      <c r="A4406" s="30">
        <v>412900</v>
      </c>
      <c r="B4406" s="39" t="s">
        <v>296</v>
      </c>
      <c r="C4406" s="47">
        <v>3000</v>
      </c>
    </row>
    <row r="4407" spans="1:3" s="4" customFormat="1" x14ac:dyDescent="0.2">
      <c r="A4407" s="30">
        <v>412900</v>
      </c>
      <c r="B4407" s="31" t="s">
        <v>297</v>
      </c>
      <c r="C4407" s="47">
        <v>7000</v>
      </c>
    </row>
    <row r="4408" spans="1:3" s="4" customFormat="1" x14ac:dyDescent="0.2">
      <c r="A4408" s="30">
        <v>412900</v>
      </c>
      <c r="B4408" s="31" t="s">
        <v>279</v>
      </c>
      <c r="C4408" s="47">
        <v>1000</v>
      </c>
    </row>
    <row r="4409" spans="1:3" s="50" customFormat="1" ht="39" x14ac:dyDescent="0.2">
      <c r="A4409" s="40">
        <v>418000</v>
      </c>
      <c r="B4409" s="38" t="s">
        <v>195</v>
      </c>
      <c r="C4409" s="48">
        <f t="shared" ref="C4409" si="398">C4410</f>
        <v>4500</v>
      </c>
    </row>
    <row r="4410" spans="1:3" s="4" customFormat="1" x14ac:dyDescent="0.2">
      <c r="A4410" s="30">
        <v>418400</v>
      </c>
      <c r="B4410" s="31" t="s">
        <v>135</v>
      </c>
      <c r="C4410" s="47">
        <v>4500</v>
      </c>
    </row>
    <row r="4411" spans="1:3" s="50" customFormat="1" ht="19.5" x14ac:dyDescent="0.2">
      <c r="A4411" s="40">
        <v>480000</v>
      </c>
      <c r="B4411" s="38" t="s">
        <v>136</v>
      </c>
      <c r="C4411" s="48">
        <f t="shared" ref="C4411" si="399">C4412</f>
        <v>18000</v>
      </c>
    </row>
    <row r="4412" spans="1:3" s="50" customFormat="1" ht="19.5" x14ac:dyDescent="0.2">
      <c r="A4412" s="40">
        <v>487000</v>
      </c>
      <c r="B4412" s="38" t="s">
        <v>185</v>
      </c>
      <c r="C4412" s="48">
        <f>C4413</f>
        <v>18000</v>
      </c>
    </row>
    <row r="4413" spans="1:3" s="4" customFormat="1" x14ac:dyDescent="0.2">
      <c r="A4413" s="30">
        <v>487100</v>
      </c>
      <c r="B4413" s="31" t="s">
        <v>437</v>
      </c>
      <c r="C4413" s="47">
        <v>18000</v>
      </c>
    </row>
    <row r="4414" spans="1:3" s="50" customFormat="1" ht="18.75" customHeight="1" x14ac:dyDescent="0.2">
      <c r="A4414" s="40">
        <v>510000</v>
      </c>
      <c r="B4414" s="38" t="s">
        <v>140</v>
      </c>
      <c r="C4414" s="48">
        <f>C4415+C4419</f>
        <v>22000</v>
      </c>
    </row>
    <row r="4415" spans="1:3" s="50" customFormat="1" ht="19.5" x14ac:dyDescent="0.2">
      <c r="A4415" s="40">
        <v>511000</v>
      </c>
      <c r="B4415" s="38" t="s">
        <v>141</v>
      </c>
      <c r="C4415" s="48">
        <f>C4417+C4416+C4418</f>
        <v>16000</v>
      </c>
    </row>
    <row r="4416" spans="1:3" s="4" customFormat="1" x14ac:dyDescent="0.2">
      <c r="A4416" s="49">
        <v>511100</v>
      </c>
      <c r="B4416" s="31" t="s">
        <v>142</v>
      </c>
      <c r="C4416" s="47">
        <v>0</v>
      </c>
    </row>
    <row r="4417" spans="1:3" s="4" customFormat="1" x14ac:dyDescent="0.2">
      <c r="A4417" s="30">
        <v>511300</v>
      </c>
      <c r="B4417" s="31" t="s">
        <v>144</v>
      </c>
      <c r="C4417" s="47">
        <v>10000</v>
      </c>
    </row>
    <row r="4418" spans="1:3" s="4" customFormat="1" x14ac:dyDescent="0.2">
      <c r="A4418" s="30">
        <v>511700</v>
      </c>
      <c r="B4418" s="31" t="s">
        <v>147</v>
      </c>
      <c r="C4418" s="47">
        <v>6000</v>
      </c>
    </row>
    <row r="4419" spans="1:3" s="50" customFormat="1" ht="19.5" x14ac:dyDescent="0.2">
      <c r="A4419" s="40">
        <v>516000</v>
      </c>
      <c r="B4419" s="38" t="s">
        <v>151</v>
      </c>
      <c r="C4419" s="48">
        <f t="shared" ref="C4419" si="400">C4420</f>
        <v>6000</v>
      </c>
    </row>
    <row r="4420" spans="1:3" s="4" customFormat="1" x14ac:dyDescent="0.2">
      <c r="A4420" s="30">
        <v>516100</v>
      </c>
      <c r="B4420" s="31" t="s">
        <v>151</v>
      </c>
      <c r="C4420" s="47">
        <v>6000</v>
      </c>
    </row>
    <row r="4421" spans="1:3" s="50" customFormat="1" ht="19.5" x14ac:dyDescent="0.2">
      <c r="A4421" s="40">
        <v>630000</v>
      </c>
      <c r="B4421" s="38" t="s">
        <v>176</v>
      </c>
      <c r="C4421" s="48">
        <f>C4422+C4424</f>
        <v>92400</v>
      </c>
    </row>
    <row r="4422" spans="1:3" s="50" customFormat="1" ht="19.5" x14ac:dyDescent="0.2">
      <c r="A4422" s="40">
        <v>631000</v>
      </c>
      <c r="B4422" s="38" t="s">
        <v>119</v>
      </c>
      <c r="C4422" s="48">
        <f>C4423</f>
        <v>2400</v>
      </c>
    </row>
    <row r="4423" spans="1:3" s="4" customFormat="1" ht="18.75" customHeight="1" x14ac:dyDescent="0.2">
      <c r="A4423" s="49">
        <v>631300</v>
      </c>
      <c r="B4423" s="31" t="s">
        <v>180</v>
      </c>
      <c r="C4423" s="47">
        <v>2400</v>
      </c>
    </row>
    <row r="4424" spans="1:3" s="50" customFormat="1" ht="19.5" x14ac:dyDescent="0.2">
      <c r="A4424" s="40">
        <v>638000</v>
      </c>
      <c r="B4424" s="38" t="s">
        <v>120</v>
      </c>
      <c r="C4424" s="48">
        <f t="shared" ref="C4424" si="401">C4425</f>
        <v>90000</v>
      </c>
    </row>
    <row r="4425" spans="1:3" s="4" customFormat="1" x14ac:dyDescent="0.2">
      <c r="A4425" s="30">
        <v>638100</v>
      </c>
      <c r="B4425" s="31" t="s">
        <v>181</v>
      </c>
      <c r="C4425" s="47">
        <v>90000</v>
      </c>
    </row>
    <row r="4426" spans="1:3" s="4" customFormat="1" x14ac:dyDescent="0.2">
      <c r="A4426" s="53"/>
      <c r="B4426" s="43" t="s">
        <v>214</v>
      </c>
      <c r="C4426" s="52">
        <f>C4391+C4414+C4421+C4411</f>
        <v>4104400</v>
      </c>
    </row>
    <row r="4427" spans="1:3" s="4" customFormat="1" x14ac:dyDescent="0.2">
      <c r="A4427" s="15"/>
      <c r="B4427" s="16"/>
      <c r="C4427" s="47"/>
    </row>
    <row r="4428" spans="1:3" s="4" customFormat="1" x14ac:dyDescent="0.2">
      <c r="A4428" s="28"/>
      <c r="B4428" s="16"/>
      <c r="C4428" s="47"/>
    </row>
    <row r="4429" spans="1:3" s="4" customFormat="1" ht="19.5" x14ac:dyDescent="0.2">
      <c r="A4429" s="30" t="s">
        <v>706</v>
      </c>
      <c r="B4429" s="38"/>
      <c r="C4429" s="47"/>
    </row>
    <row r="4430" spans="1:3" s="4" customFormat="1" ht="19.5" x14ac:dyDescent="0.2">
      <c r="A4430" s="30" t="s">
        <v>242</v>
      </c>
      <c r="B4430" s="38"/>
      <c r="C4430" s="47"/>
    </row>
    <row r="4431" spans="1:3" s="4" customFormat="1" ht="19.5" x14ac:dyDescent="0.2">
      <c r="A4431" s="30" t="s">
        <v>313</v>
      </c>
      <c r="B4431" s="38"/>
      <c r="C4431" s="47"/>
    </row>
    <row r="4432" spans="1:3" s="4" customFormat="1" ht="19.5" x14ac:dyDescent="0.2">
      <c r="A4432" s="30" t="s">
        <v>507</v>
      </c>
      <c r="B4432" s="38"/>
      <c r="C4432" s="47"/>
    </row>
    <row r="4433" spans="1:3" s="4" customFormat="1" x14ac:dyDescent="0.2">
      <c r="A4433" s="15"/>
      <c r="B4433" s="32"/>
      <c r="C4433" s="17"/>
    </row>
    <row r="4434" spans="1:3" s="4" customFormat="1" ht="19.5" x14ac:dyDescent="0.2">
      <c r="A4434" s="40">
        <v>410000</v>
      </c>
      <c r="B4434" s="34" t="s">
        <v>83</v>
      </c>
      <c r="C4434" s="48">
        <f>C4435+C4440+C4459+C4461+C4480</f>
        <v>7815300</v>
      </c>
    </row>
    <row r="4435" spans="1:3" s="4" customFormat="1" ht="19.5" x14ac:dyDescent="0.2">
      <c r="A4435" s="40">
        <v>411000</v>
      </c>
      <c r="B4435" s="34" t="s">
        <v>186</v>
      </c>
      <c r="C4435" s="48">
        <f>SUM(C4436:C4439)</f>
        <v>1399500</v>
      </c>
    </row>
    <row r="4436" spans="1:3" s="4" customFormat="1" x14ac:dyDescent="0.2">
      <c r="A4436" s="30">
        <v>411100</v>
      </c>
      <c r="B4436" s="31" t="s">
        <v>84</v>
      </c>
      <c r="C4436" s="47">
        <v>1350000</v>
      </c>
    </row>
    <row r="4437" spans="1:3" s="4" customFormat="1" x14ac:dyDescent="0.2">
      <c r="A4437" s="30">
        <v>411200</v>
      </c>
      <c r="B4437" s="31" t="s">
        <v>199</v>
      </c>
      <c r="C4437" s="47">
        <v>42500</v>
      </c>
    </row>
    <row r="4438" spans="1:3" s="4" customFormat="1" ht="37.5" x14ac:dyDescent="0.2">
      <c r="A4438" s="30">
        <v>411300</v>
      </c>
      <c r="B4438" s="31" t="s">
        <v>85</v>
      </c>
      <c r="C4438" s="47">
        <v>2000</v>
      </c>
    </row>
    <row r="4439" spans="1:3" s="4" customFormat="1" x14ac:dyDescent="0.2">
      <c r="A4439" s="30">
        <v>411400</v>
      </c>
      <c r="B4439" s="31" t="s">
        <v>86</v>
      </c>
      <c r="C4439" s="47">
        <v>5000</v>
      </c>
    </row>
    <row r="4440" spans="1:3" s="4" customFormat="1" ht="18.75" customHeight="1" x14ac:dyDescent="0.2">
      <c r="A4440" s="40">
        <v>412000</v>
      </c>
      <c r="B4440" s="38" t="s">
        <v>191</v>
      </c>
      <c r="C4440" s="48">
        <f>SUM(C4441:C4458)</f>
        <v>213700</v>
      </c>
    </row>
    <row r="4441" spans="1:3" s="4" customFormat="1" x14ac:dyDescent="0.2">
      <c r="A4441" s="30">
        <v>412200</v>
      </c>
      <c r="B4441" s="31" t="s">
        <v>200</v>
      </c>
      <c r="C4441" s="47">
        <v>20000</v>
      </c>
    </row>
    <row r="4442" spans="1:3" s="4" customFormat="1" x14ac:dyDescent="0.2">
      <c r="A4442" s="30">
        <v>412300</v>
      </c>
      <c r="B4442" s="31" t="s">
        <v>88</v>
      </c>
      <c r="C4442" s="47">
        <v>13900</v>
      </c>
    </row>
    <row r="4443" spans="1:3" s="4" customFormat="1" x14ac:dyDescent="0.2">
      <c r="A4443" s="30">
        <v>412500</v>
      </c>
      <c r="B4443" s="31" t="s">
        <v>90</v>
      </c>
      <c r="C4443" s="47">
        <v>8500</v>
      </c>
    </row>
    <row r="4444" spans="1:3" s="4" customFormat="1" x14ac:dyDescent="0.2">
      <c r="A4444" s="30">
        <v>412600</v>
      </c>
      <c r="B4444" s="31" t="s">
        <v>201</v>
      </c>
      <c r="C4444" s="47">
        <v>11600</v>
      </c>
    </row>
    <row r="4445" spans="1:3" s="4" customFormat="1" x14ac:dyDescent="0.2">
      <c r="A4445" s="30">
        <v>412700</v>
      </c>
      <c r="B4445" s="31" t="s">
        <v>188</v>
      </c>
      <c r="C4445" s="47">
        <v>30000</v>
      </c>
    </row>
    <row r="4446" spans="1:3" s="4" customFormat="1" x14ac:dyDescent="0.2">
      <c r="A4446" s="30">
        <v>412700</v>
      </c>
      <c r="B4446" s="31" t="s">
        <v>707</v>
      </c>
      <c r="C4446" s="47">
        <v>10000</v>
      </c>
    </row>
    <row r="4447" spans="1:3" s="4" customFormat="1" x14ac:dyDescent="0.2">
      <c r="A4447" s="30">
        <v>412700</v>
      </c>
      <c r="B4447" s="31" t="s">
        <v>438</v>
      </c>
      <c r="C4447" s="47">
        <v>5000</v>
      </c>
    </row>
    <row r="4448" spans="1:3" s="4" customFormat="1" x14ac:dyDescent="0.2">
      <c r="A4448" s="30">
        <v>412700</v>
      </c>
      <c r="B4448" s="31" t="s">
        <v>499</v>
      </c>
      <c r="C4448" s="47">
        <v>15000</v>
      </c>
    </row>
    <row r="4449" spans="1:3" s="4" customFormat="1" x14ac:dyDescent="0.2">
      <c r="A4449" s="30">
        <v>412900</v>
      </c>
      <c r="B4449" s="39" t="s">
        <v>508</v>
      </c>
      <c r="C4449" s="47">
        <v>0</v>
      </c>
    </row>
    <row r="4450" spans="1:3" s="4" customFormat="1" x14ac:dyDescent="0.2">
      <c r="A4450" s="30">
        <v>412900</v>
      </c>
      <c r="B4450" s="39" t="s">
        <v>277</v>
      </c>
      <c r="C4450" s="47">
        <v>30000</v>
      </c>
    </row>
    <row r="4451" spans="1:3" s="4" customFormat="1" x14ac:dyDescent="0.2">
      <c r="A4451" s="30">
        <v>412900</v>
      </c>
      <c r="B4451" s="39" t="s">
        <v>295</v>
      </c>
      <c r="C4451" s="47">
        <v>4000</v>
      </c>
    </row>
    <row r="4452" spans="1:3" s="4" customFormat="1" x14ac:dyDescent="0.2">
      <c r="A4452" s="30">
        <v>412900</v>
      </c>
      <c r="B4452" s="39" t="s">
        <v>296</v>
      </c>
      <c r="C4452" s="47">
        <v>3000</v>
      </c>
    </row>
    <row r="4453" spans="1:3" s="4" customFormat="1" x14ac:dyDescent="0.2">
      <c r="A4453" s="30">
        <v>412900</v>
      </c>
      <c r="B4453" s="39" t="s">
        <v>297</v>
      </c>
      <c r="C4453" s="47">
        <v>3200</v>
      </c>
    </row>
    <row r="4454" spans="1:3" s="4" customFormat="1" x14ac:dyDescent="0.2">
      <c r="A4454" s="30">
        <v>412900</v>
      </c>
      <c r="B4454" s="31" t="s">
        <v>279</v>
      </c>
      <c r="C4454" s="47">
        <v>1500</v>
      </c>
    </row>
    <row r="4455" spans="1:3" s="4" customFormat="1" x14ac:dyDescent="0.2">
      <c r="A4455" s="30">
        <v>412900</v>
      </c>
      <c r="B4455" s="31" t="s">
        <v>500</v>
      </c>
      <c r="C4455" s="47">
        <v>20000</v>
      </c>
    </row>
    <row r="4456" spans="1:3" s="4" customFormat="1" x14ac:dyDescent="0.2">
      <c r="A4456" s="30">
        <v>412900</v>
      </c>
      <c r="B4456" s="31" t="s">
        <v>439</v>
      </c>
      <c r="C4456" s="47">
        <v>12000</v>
      </c>
    </row>
    <row r="4457" spans="1:3" s="4" customFormat="1" x14ac:dyDescent="0.2">
      <c r="A4457" s="30">
        <v>412900</v>
      </c>
      <c r="B4457" s="31" t="s">
        <v>273</v>
      </c>
      <c r="C4457" s="47">
        <v>20000</v>
      </c>
    </row>
    <row r="4458" spans="1:3" s="4" customFormat="1" x14ac:dyDescent="0.2">
      <c r="A4458" s="30">
        <v>412900</v>
      </c>
      <c r="B4458" s="31" t="s">
        <v>501</v>
      </c>
      <c r="C4458" s="47">
        <v>6000</v>
      </c>
    </row>
    <row r="4459" spans="1:3" s="4" customFormat="1" ht="18.75" customHeight="1" x14ac:dyDescent="0.2">
      <c r="A4459" s="40">
        <v>414000</v>
      </c>
      <c r="B4459" s="38" t="s">
        <v>100</v>
      </c>
      <c r="C4459" s="48">
        <f t="shared" ref="C4459" si="402">SUM(C4460:C4460)</f>
        <v>2100000</v>
      </c>
    </row>
    <row r="4460" spans="1:3" s="4" customFormat="1" x14ac:dyDescent="0.2">
      <c r="A4460" s="30">
        <v>414100</v>
      </c>
      <c r="B4460" s="31" t="s">
        <v>502</v>
      </c>
      <c r="C4460" s="47">
        <v>2100000</v>
      </c>
    </row>
    <row r="4461" spans="1:3" s="4" customFormat="1" ht="19.5" x14ac:dyDescent="0.2">
      <c r="A4461" s="40">
        <v>415000</v>
      </c>
      <c r="B4461" s="38" t="s">
        <v>48</v>
      </c>
      <c r="C4461" s="48">
        <f>SUM(C4462:C4479)</f>
        <v>3777100</v>
      </c>
    </row>
    <row r="4462" spans="1:3" s="4" customFormat="1" x14ac:dyDescent="0.2">
      <c r="A4462" s="30">
        <v>415200</v>
      </c>
      <c r="B4462" s="31" t="s">
        <v>440</v>
      </c>
      <c r="C4462" s="47">
        <v>50000</v>
      </c>
    </row>
    <row r="4463" spans="1:3" s="4" customFormat="1" x14ac:dyDescent="0.2">
      <c r="A4463" s="30">
        <v>415200</v>
      </c>
      <c r="B4463" s="31" t="s">
        <v>441</v>
      </c>
      <c r="C4463" s="47">
        <v>13000</v>
      </c>
    </row>
    <row r="4464" spans="1:3" s="4" customFormat="1" ht="37.5" x14ac:dyDescent="0.2">
      <c r="A4464" s="30">
        <v>415200</v>
      </c>
      <c r="B4464" s="31" t="s">
        <v>442</v>
      </c>
      <c r="C4464" s="47">
        <v>200000</v>
      </c>
    </row>
    <row r="4465" spans="1:3" s="4" customFormat="1" x14ac:dyDescent="0.2">
      <c r="A4465" s="30">
        <v>415200</v>
      </c>
      <c r="B4465" s="31" t="s">
        <v>443</v>
      </c>
      <c r="C4465" s="47">
        <v>35000</v>
      </c>
    </row>
    <row r="4466" spans="1:3" s="4" customFormat="1" x14ac:dyDescent="0.2">
      <c r="A4466" s="30">
        <v>415200</v>
      </c>
      <c r="B4466" s="31" t="s">
        <v>708</v>
      </c>
      <c r="C4466" s="47">
        <v>35000</v>
      </c>
    </row>
    <row r="4467" spans="1:3" s="4" customFormat="1" x14ac:dyDescent="0.2">
      <c r="A4467" s="30">
        <v>415200</v>
      </c>
      <c r="B4467" s="31" t="s">
        <v>709</v>
      </c>
      <c r="C4467" s="47">
        <v>40000</v>
      </c>
    </row>
    <row r="4468" spans="1:3" s="4" customFormat="1" x14ac:dyDescent="0.2">
      <c r="A4468" s="30">
        <v>415200</v>
      </c>
      <c r="B4468" s="31" t="s">
        <v>444</v>
      </c>
      <c r="C4468" s="47">
        <v>800000</v>
      </c>
    </row>
    <row r="4469" spans="1:3" s="4" customFormat="1" x14ac:dyDescent="0.2">
      <c r="A4469" s="30">
        <v>415200</v>
      </c>
      <c r="B4469" s="31" t="s">
        <v>289</v>
      </c>
      <c r="C4469" s="47">
        <v>40000</v>
      </c>
    </row>
    <row r="4470" spans="1:3" s="4" customFormat="1" x14ac:dyDescent="0.2">
      <c r="A4470" s="30">
        <v>415200</v>
      </c>
      <c r="B4470" s="31" t="s">
        <v>260</v>
      </c>
      <c r="C4470" s="47">
        <v>20000</v>
      </c>
    </row>
    <row r="4471" spans="1:3" s="4" customFormat="1" x14ac:dyDescent="0.2">
      <c r="A4471" s="30">
        <v>415200</v>
      </c>
      <c r="B4471" s="31" t="s">
        <v>445</v>
      </c>
      <c r="C4471" s="47">
        <v>70000</v>
      </c>
    </row>
    <row r="4472" spans="1:3" s="4" customFormat="1" x14ac:dyDescent="0.2">
      <c r="A4472" s="30">
        <v>415200</v>
      </c>
      <c r="B4472" s="31" t="s">
        <v>249</v>
      </c>
      <c r="C4472" s="47">
        <v>1232100</v>
      </c>
    </row>
    <row r="4473" spans="1:3" s="4" customFormat="1" x14ac:dyDescent="0.2">
      <c r="A4473" s="30">
        <v>415200</v>
      </c>
      <c r="B4473" s="31" t="s">
        <v>503</v>
      </c>
      <c r="C4473" s="47">
        <v>50000</v>
      </c>
    </row>
    <row r="4474" spans="1:3" s="4" customFormat="1" x14ac:dyDescent="0.2">
      <c r="A4474" s="30">
        <v>415200</v>
      </c>
      <c r="B4474" s="31" t="s">
        <v>446</v>
      </c>
      <c r="C4474" s="47">
        <v>300000</v>
      </c>
    </row>
    <row r="4475" spans="1:3" s="4" customFormat="1" x14ac:dyDescent="0.2">
      <c r="A4475" s="30">
        <v>415200</v>
      </c>
      <c r="B4475" s="31" t="s">
        <v>447</v>
      </c>
      <c r="C4475" s="47">
        <v>180000</v>
      </c>
    </row>
    <row r="4476" spans="1:3" s="4" customFormat="1" x14ac:dyDescent="0.2">
      <c r="A4476" s="30">
        <v>415200</v>
      </c>
      <c r="B4476" s="31" t="s">
        <v>290</v>
      </c>
      <c r="C4476" s="47">
        <v>600000</v>
      </c>
    </row>
    <row r="4477" spans="1:3" s="4" customFormat="1" x14ac:dyDescent="0.2">
      <c r="A4477" s="30">
        <v>415200</v>
      </c>
      <c r="B4477" s="31" t="s">
        <v>248</v>
      </c>
      <c r="C4477" s="47">
        <v>22000</v>
      </c>
    </row>
    <row r="4478" spans="1:3" s="4" customFormat="1" x14ac:dyDescent="0.2">
      <c r="A4478" s="30">
        <v>415200</v>
      </c>
      <c r="B4478" s="31" t="s">
        <v>448</v>
      </c>
      <c r="C4478" s="47">
        <v>40000</v>
      </c>
    </row>
    <row r="4479" spans="1:3" s="4" customFormat="1" ht="37.5" x14ac:dyDescent="0.2">
      <c r="A4479" s="30">
        <v>415200</v>
      </c>
      <c r="B4479" s="31" t="s">
        <v>449</v>
      </c>
      <c r="C4479" s="47">
        <v>50000</v>
      </c>
    </row>
    <row r="4480" spans="1:3" s="4" customFormat="1" ht="19.5" x14ac:dyDescent="0.2">
      <c r="A4480" s="40">
        <v>416000</v>
      </c>
      <c r="B4480" s="38" t="s">
        <v>193</v>
      </c>
      <c r="C4480" s="48">
        <f>SUM(C4481:C4482)</f>
        <v>325000</v>
      </c>
    </row>
    <row r="4481" spans="1:3" s="4" customFormat="1" x14ac:dyDescent="0.2">
      <c r="A4481" s="30">
        <v>416100</v>
      </c>
      <c r="B4481" s="31" t="s">
        <v>504</v>
      </c>
      <c r="C4481" s="47">
        <v>25000</v>
      </c>
    </row>
    <row r="4482" spans="1:3" s="4" customFormat="1" x14ac:dyDescent="0.2">
      <c r="A4482" s="30">
        <v>416300</v>
      </c>
      <c r="B4482" s="31" t="s">
        <v>450</v>
      </c>
      <c r="C4482" s="47">
        <v>300000</v>
      </c>
    </row>
    <row r="4483" spans="1:3" s="4" customFormat="1" ht="19.5" x14ac:dyDescent="0.2">
      <c r="A4483" s="40">
        <v>480000</v>
      </c>
      <c r="B4483" s="38" t="s">
        <v>136</v>
      </c>
      <c r="C4483" s="48">
        <f>C4484+C4488</f>
        <v>1298000</v>
      </c>
    </row>
    <row r="4484" spans="1:3" s="4" customFormat="1" ht="19.5" x14ac:dyDescent="0.2">
      <c r="A4484" s="40">
        <v>487000</v>
      </c>
      <c r="B4484" s="38" t="s">
        <v>185</v>
      </c>
      <c r="C4484" s="48">
        <f>SUM(C4485:C4487)</f>
        <v>993000</v>
      </c>
    </row>
    <row r="4485" spans="1:3" s="4" customFormat="1" x14ac:dyDescent="0.2">
      <c r="A4485" s="30">
        <v>487300</v>
      </c>
      <c r="B4485" s="31" t="s">
        <v>451</v>
      </c>
      <c r="C4485" s="47">
        <v>43000</v>
      </c>
    </row>
    <row r="4486" spans="1:3" s="4" customFormat="1" x14ac:dyDescent="0.2">
      <c r="A4486" s="30">
        <v>487300</v>
      </c>
      <c r="B4486" s="31" t="s">
        <v>452</v>
      </c>
      <c r="C4486" s="47">
        <v>50000</v>
      </c>
    </row>
    <row r="4487" spans="1:3" s="4" customFormat="1" x14ac:dyDescent="0.2">
      <c r="A4487" s="49">
        <v>487400</v>
      </c>
      <c r="B4487" s="31" t="s">
        <v>710</v>
      </c>
      <c r="C4487" s="47">
        <v>900000</v>
      </c>
    </row>
    <row r="4488" spans="1:3" s="50" customFormat="1" ht="19.5" x14ac:dyDescent="0.2">
      <c r="A4488" s="40">
        <v>488000</v>
      </c>
      <c r="B4488" s="38" t="s">
        <v>99</v>
      </c>
      <c r="C4488" s="48">
        <f>SUM(C4489:C4491)</f>
        <v>305000</v>
      </c>
    </row>
    <row r="4489" spans="1:3" s="4" customFormat="1" x14ac:dyDescent="0.2">
      <c r="A4489" s="30">
        <v>488100</v>
      </c>
      <c r="B4489" s="31" t="s">
        <v>274</v>
      </c>
      <c r="C4489" s="47">
        <v>250000</v>
      </c>
    </row>
    <row r="4490" spans="1:3" s="4" customFormat="1" x14ac:dyDescent="0.2">
      <c r="A4490" s="30">
        <v>488100</v>
      </c>
      <c r="B4490" s="31" t="s">
        <v>453</v>
      </c>
      <c r="C4490" s="47">
        <v>15000</v>
      </c>
    </row>
    <row r="4491" spans="1:3" s="4" customFormat="1" x14ac:dyDescent="0.2">
      <c r="A4491" s="30">
        <v>488100</v>
      </c>
      <c r="B4491" s="31" t="s">
        <v>275</v>
      </c>
      <c r="C4491" s="47">
        <v>40000</v>
      </c>
    </row>
    <row r="4492" spans="1:3" s="4" customFormat="1" ht="19.5" x14ac:dyDescent="0.2">
      <c r="A4492" s="40">
        <v>510000</v>
      </c>
      <c r="B4492" s="38" t="s">
        <v>140</v>
      </c>
      <c r="C4492" s="48">
        <f>C4493+C4496</f>
        <v>11000</v>
      </c>
    </row>
    <row r="4493" spans="1:3" s="4" customFormat="1" ht="19.5" x14ac:dyDescent="0.2">
      <c r="A4493" s="40">
        <v>511000</v>
      </c>
      <c r="B4493" s="38" t="s">
        <v>141</v>
      </c>
      <c r="C4493" s="48">
        <f>SUM(C4494:C4495)</f>
        <v>7000</v>
      </c>
    </row>
    <row r="4494" spans="1:3" s="4" customFormat="1" x14ac:dyDescent="0.2">
      <c r="A4494" s="30">
        <v>511300</v>
      </c>
      <c r="B4494" s="31" t="s">
        <v>144</v>
      </c>
      <c r="C4494" s="47">
        <v>5000</v>
      </c>
    </row>
    <row r="4495" spans="1:3" s="4" customFormat="1" x14ac:dyDescent="0.2">
      <c r="A4495" s="30">
        <v>511700</v>
      </c>
      <c r="B4495" s="31" t="s">
        <v>147</v>
      </c>
      <c r="C4495" s="47">
        <v>2000</v>
      </c>
    </row>
    <row r="4496" spans="1:3" s="50" customFormat="1" ht="19.5" x14ac:dyDescent="0.2">
      <c r="A4496" s="40">
        <v>516000</v>
      </c>
      <c r="B4496" s="38" t="s">
        <v>151</v>
      </c>
      <c r="C4496" s="48">
        <f t="shared" ref="C4496" si="403">C4497</f>
        <v>4000</v>
      </c>
    </row>
    <row r="4497" spans="1:3" s="4" customFormat="1" x14ac:dyDescent="0.2">
      <c r="A4497" s="30">
        <v>516100</v>
      </c>
      <c r="B4497" s="31" t="s">
        <v>151</v>
      </c>
      <c r="C4497" s="47">
        <v>4000</v>
      </c>
    </row>
    <row r="4498" spans="1:3" s="50" customFormat="1" ht="19.5" x14ac:dyDescent="0.2">
      <c r="A4498" s="40">
        <v>630000</v>
      </c>
      <c r="B4498" s="38" t="s">
        <v>176</v>
      </c>
      <c r="C4498" s="48">
        <f>C4499</f>
        <v>16400</v>
      </c>
    </row>
    <row r="4499" spans="1:3" s="50" customFormat="1" ht="19.5" x14ac:dyDescent="0.2">
      <c r="A4499" s="40">
        <v>638000</v>
      </c>
      <c r="B4499" s="38" t="s">
        <v>120</v>
      </c>
      <c r="C4499" s="48">
        <f t="shared" ref="C4499" si="404">C4500</f>
        <v>16400</v>
      </c>
    </row>
    <row r="4500" spans="1:3" s="4" customFormat="1" x14ac:dyDescent="0.2">
      <c r="A4500" s="30">
        <v>638100</v>
      </c>
      <c r="B4500" s="31" t="s">
        <v>181</v>
      </c>
      <c r="C4500" s="47">
        <v>16400</v>
      </c>
    </row>
    <row r="4501" spans="1:3" s="4" customFormat="1" x14ac:dyDescent="0.2">
      <c r="A4501" s="53"/>
      <c r="B4501" s="43" t="s">
        <v>214</v>
      </c>
      <c r="C4501" s="52">
        <f>C4434+C4483+C4492+C4498</f>
        <v>9140700</v>
      </c>
    </row>
    <row r="4502" spans="1:3" s="4" customFormat="1" x14ac:dyDescent="0.2">
      <c r="A4502" s="30"/>
      <c r="B4502" s="31"/>
      <c r="C4502" s="47"/>
    </row>
    <row r="4503" spans="1:3" s="4" customFormat="1" x14ac:dyDescent="0.2">
      <c r="A4503" s="30"/>
      <c r="B4503" s="31"/>
      <c r="C4503" s="47"/>
    </row>
    <row r="4504" spans="1:3" s="50" customFormat="1" ht="19.5" x14ac:dyDescent="0.2">
      <c r="A4504" s="68"/>
      <c r="B4504" s="38" t="s">
        <v>261</v>
      </c>
      <c r="C4504" s="47"/>
    </row>
    <row r="4505" spans="1:3" s="4" customFormat="1" x14ac:dyDescent="0.2">
      <c r="A4505" s="49" t="s">
        <v>1</v>
      </c>
      <c r="B4505" s="31" t="s">
        <v>59</v>
      </c>
      <c r="C4505" s="47">
        <v>7446800</v>
      </c>
    </row>
    <row r="4506" spans="1:3" s="4" customFormat="1" x14ac:dyDescent="0.2">
      <c r="A4506" s="53"/>
      <c r="B4506" s="43" t="s">
        <v>214</v>
      </c>
      <c r="C4506" s="52">
        <f>SUM(C4505:C4505)</f>
        <v>7446800</v>
      </c>
    </row>
    <row r="4507" spans="1:3" s="4" customFormat="1" x14ac:dyDescent="0.2">
      <c r="A4507" s="30"/>
      <c r="B4507" s="31"/>
      <c r="C4507" s="47"/>
    </row>
    <row r="4508" spans="1:3" s="4" customFormat="1" x14ac:dyDescent="0.2">
      <c r="A4508" s="28"/>
      <c r="B4508" s="16"/>
      <c r="C4508" s="47"/>
    </row>
    <row r="4509" spans="1:3" s="4" customFormat="1" ht="19.5" x14ac:dyDescent="0.2">
      <c r="A4509" s="30" t="s">
        <v>711</v>
      </c>
      <c r="B4509" s="38"/>
      <c r="C4509" s="47"/>
    </row>
    <row r="4510" spans="1:3" s="4" customFormat="1" ht="19.5" x14ac:dyDescent="0.2">
      <c r="A4510" s="30" t="s">
        <v>226</v>
      </c>
      <c r="B4510" s="38"/>
      <c r="C4510" s="47"/>
    </row>
    <row r="4511" spans="1:3" s="4" customFormat="1" ht="19.5" x14ac:dyDescent="0.2">
      <c r="A4511" s="30" t="s">
        <v>323</v>
      </c>
      <c r="B4511" s="38"/>
      <c r="C4511" s="47"/>
    </row>
    <row r="4512" spans="1:3" s="4" customFormat="1" ht="19.5" x14ac:dyDescent="0.2">
      <c r="A4512" s="30" t="s">
        <v>712</v>
      </c>
      <c r="B4512" s="38"/>
      <c r="C4512" s="47"/>
    </row>
    <row r="4513" spans="1:3" s="4" customFormat="1" x14ac:dyDescent="0.2">
      <c r="A4513" s="15"/>
      <c r="B4513" s="32"/>
      <c r="C4513" s="47"/>
    </row>
    <row r="4514" spans="1:3" s="4" customFormat="1" ht="19.5" x14ac:dyDescent="0.2">
      <c r="A4514" s="40">
        <v>410000</v>
      </c>
      <c r="B4514" s="34" t="s">
        <v>83</v>
      </c>
      <c r="C4514" s="48">
        <f>C4515+C4520</f>
        <v>13355100</v>
      </c>
    </row>
    <row r="4515" spans="1:3" s="4" customFormat="1" ht="19.5" x14ac:dyDescent="0.2">
      <c r="A4515" s="40">
        <v>412000</v>
      </c>
      <c r="B4515" s="38" t="s">
        <v>191</v>
      </c>
      <c r="C4515" s="48">
        <f>SUM(C4516:C4519)</f>
        <v>8355100</v>
      </c>
    </row>
    <row r="4516" spans="1:3" s="4" customFormat="1" ht="18.75" customHeight="1" x14ac:dyDescent="0.2">
      <c r="A4516" s="49">
        <v>412700</v>
      </c>
      <c r="B4516" s="31" t="s">
        <v>188</v>
      </c>
      <c r="C4516" s="47">
        <f>-595000+818500</f>
        <v>223500</v>
      </c>
    </row>
    <row r="4517" spans="1:3" s="4" customFormat="1" ht="37.5" x14ac:dyDescent="0.2">
      <c r="A4517" s="30">
        <v>412700</v>
      </c>
      <c r="B4517" s="31" t="s">
        <v>713</v>
      </c>
      <c r="C4517" s="47">
        <v>8081600</v>
      </c>
    </row>
    <row r="4518" spans="1:3" s="4" customFormat="1" x14ac:dyDescent="0.2">
      <c r="A4518" s="30">
        <v>412900</v>
      </c>
      <c r="B4518" s="31" t="s">
        <v>279</v>
      </c>
      <c r="C4518" s="47">
        <v>0</v>
      </c>
    </row>
    <row r="4519" spans="1:3" s="4" customFormat="1" x14ac:dyDescent="0.2">
      <c r="A4519" s="30">
        <v>412900</v>
      </c>
      <c r="B4519" s="31" t="s">
        <v>714</v>
      </c>
      <c r="C4519" s="47">
        <v>50000</v>
      </c>
    </row>
    <row r="4520" spans="1:3" s="50" customFormat="1" ht="19.5" x14ac:dyDescent="0.2">
      <c r="A4520" s="40">
        <v>419000</v>
      </c>
      <c r="B4520" s="38" t="s">
        <v>196</v>
      </c>
      <c r="C4520" s="48">
        <f t="shared" ref="C4520" si="405">C4521</f>
        <v>5000000</v>
      </c>
    </row>
    <row r="4521" spans="1:3" s="4" customFormat="1" x14ac:dyDescent="0.2">
      <c r="A4521" s="30">
        <v>419100</v>
      </c>
      <c r="B4521" s="31" t="s">
        <v>196</v>
      </c>
      <c r="C4521" s="47">
        <v>5000000</v>
      </c>
    </row>
    <row r="4522" spans="1:3" s="4" customFormat="1" ht="19.5" x14ac:dyDescent="0.2">
      <c r="A4522" s="40">
        <v>480000</v>
      </c>
      <c r="B4522" s="38" t="s">
        <v>136</v>
      </c>
      <c r="C4522" s="48">
        <f>C4523+C4530</f>
        <v>91915300</v>
      </c>
    </row>
    <row r="4523" spans="1:3" s="4" customFormat="1" ht="19.5" x14ac:dyDescent="0.2">
      <c r="A4523" s="40">
        <v>487000</v>
      </c>
      <c r="B4523" s="38" t="s">
        <v>185</v>
      </c>
      <c r="C4523" s="48">
        <f>SUM(C4524:C4529)</f>
        <v>1905300</v>
      </c>
    </row>
    <row r="4524" spans="1:3" s="4" customFormat="1" x14ac:dyDescent="0.2">
      <c r="A4524" s="54">
        <v>487100</v>
      </c>
      <c r="B4524" s="59" t="s">
        <v>454</v>
      </c>
      <c r="C4524" s="47">
        <v>25900</v>
      </c>
    </row>
    <row r="4525" spans="1:3" s="4" customFormat="1" x14ac:dyDescent="0.2">
      <c r="A4525" s="54">
        <v>487100</v>
      </c>
      <c r="B4525" s="59" t="s">
        <v>455</v>
      </c>
      <c r="C4525" s="47">
        <v>100000</v>
      </c>
    </row>
    <row r="4526" spans="1:3" s="4" customFormat="1" x14ac:dyDescent="0.2">
      <c r="A4526" s="54">
        <v>487100</v>
      </c>
      <c r="B4526" s="59" t="s">
        <v>456</v>
      </c>
      <c r="C4526" s="47">
        <v>15400</v>
      </c>
    </row>
    <row r="4527" spans="1:3" s="4" customFormat="1" x14ac:dyDescent="0.2">
      <c r="A4527" s="54">
        <v>487300</v>
      </c>
      <c r="B4527" s="59" t="s">
        <v>137</v>
      </c>
      <c r="C4527" s="47">
        <v>1164000</v>
      </c>
    </row>
    <row r="4528" spans="1:3" s="4" customFormat="1" x14ac:dyDescent="0.2">
      <c r="A4528" s="54">
        <v>487300</v>
      </c>
      <c r="B4528" s="59" t="s">
        <v>457</v>
      </c>
      <c r="C4528" s="47">
        <v>100000</v>
      </c>
    </row>
    <row r="4529" spans="1:3" s="4" customFormat="1" x14ac:dyDescent="0.2">
      <c r="A4529" s="54">
        <v>487400</v>
      </c>
      <c r="B4529" s="59" t="s">
        <v>458</v>
      </c>
      <c r="C4529" s="47">
        <v>500000</v>
      </c>
    </row>
    <row r="4530" spans="1:3" s="50" customFormat="1" ht="19.5" x14ac:dyDescent="0.2">
      <c r="A4530" s="40">
        <v>488000</v>
      </c>
      <c r="B4530" s="38" t="s">
        <v>99</v>
      </c>
      <c r="C4530" s="48">
        <f>C4531+C4532</f>
        <v>90010000</v>
      </c>
    </row>
    <row r="4531" spans="1:3" s="4" customFormat="1" x14ac:dyDescent="0.2">
      <c r="A4531" s="30">
        <v>488100</v>
      </c>
      <c r="B4531" s="31" t="s">
        <v>459</v>
      </c>
      <c r="C4531" s="47">
        <v>10000</v>
      </c>
    </row>
    <row r="4532" spans="1:3" s="4" customFormat="1" ht="45" customHeight="1" x14ac:dyDescent="0.2">
      <c r="A4532" s="30">
        <v>488100</v>
      </c>
      <c r="B4532" s="31" t="s">
        <v>715</v>
      </c>
      <c r="C4532" s="47">
        <v>90000000</v>
      </c>
    </row>
    <row r="4533" spans="1:3" s="4" customFormat="1" ht="18.75" customHeight="1" x14ac:dyDescent="0.2">
      <c r="A4533" s="40">
        <v>510000</v>
      </c>
      <c r="B4533" s="38" t="s">
        <v>140</v>
      </c>
      <c r="C4533" s="48">
        <f t="shared" ref="C4533" si="406">C4534</f>
        <v>190000</v>
      </c>
    </row>
    <row r="4534" spans="1:3" s="4" customFormat="1" ht="19.5" x14ac:dyDescent="0.2">
      <c r="A4534" s="40">
        <v>511000</v>
      </c>
      <c r="B4534" s="38" t="s">
        <v>141</v>
      </c>
      <c r="C4534" s="48">
        <f>SUM(C4535:C4535)</f>
        <v>190000</v>
      </c>
    </row>
    <row r="4535" spans="1:3" s="4" customFormat="1" ht="18.75" customHeight="1" x14ac:dyDescent="0.2">
      <c r="A4535" s="30">
        <v>511100</v>
      </c>
      <c r="B4535" s="31" t="s">
        <v>142</v>
      </c>
      <c r="C4535" s="47">
        <v>190000</v>
      </c>
    </row>
    <row r="4536" spans="1:3" s="50" customFormat="1" ht="19.5" x14ac:dyDescent="0.2">
      <c r="A4536" s="40">
        <v>610000</v>
      </c>
      <c r="B4536" s="38" t="s">
        <v>159</v>
      </c>
      <c r="C4536" s="48">
        <f>C4537+C4540</f>
        <v>451000</v>
      </c>
    </row>
    <row r="4537" spans="1:3" s="50" customFormat="1" ht="19.5" x14ac:dyDescent="0.2">
      <c r="A4537" s="40">
        <v>611000</v>
      </c>
      <c r="B4537" s="38" t="s">
        <v>109</v>
      </c>
      <c r="C4537" s="48">
        <f>C4538+C4539</f>
        <v>1000</v>
      </c>
    </row>
    <row r="4538" spans="1:3" s="4" customFormat="1" x14ac:dyDescent="0.2">
      <c r="A4538" s="30">
        <v>611100</v>
      </c>
      <c r="B4538" s="31" t="s">
        <v>160</v>
      </c>
      <c r="C4538" s="47">
        <v>1000</v>
      </c>
    </row>
    <row r="4539" spans="1:3" s="4" customFormat="1" x14ac:dyDescent="0.2">
      <c r="A4539" s="30">
        <v>611200</v>
      </c>
      <c r="B4539" s="31" t="s">
        <v>208</v>
      </c>
      <c r="C4539" s="47">
        <v>0</v>
      </c>
    </row>
    <row r="4540" spans="1:3" s="50" customFormat="1" ht="19.5" x14ac:dyDescent="0.2">
      <c r="A4540" s="40">
        <v>618000</v>
      </c>
      <c r="B4540" s="38" t="s">
        <v>110</v>
      </c>
      <c r="C4540" s="48">
        <f>C4541</f>
        <v>450000</v>
      </c>
    </row>
    <row r="4541" spans="1:3" s="4" customFormat="1" x14ac:dyDescent="0.2">
      <c r="A4541" s="30">
        <v>618100</v>
      </c>
      <c r="B4541" s="31" t="s">
        <v>162</v>
      </c>
      <c r="C4541" s="47">
        <v>450000</v>
      </c>
    </row>
    <row r="4542" spans="1:3" s="4" customFormat="1" ht="19.5" x14ac:dyDescent="0.2">
      <c r="A4542" s="40">
        <v>630000</v>
      </c>
      <c r="B4542" s="38" t="s">
        <v>302</v>
      </c>
      <c r="C4542" s="48">
        <f>C4543+C4550</f>
        <v>16530000</v>
      </c>
    </row>
    <row r="4543" spans="1:3" s="4" customFormat="1" ht="19.5" x14ac:dyDescent="0.2">
      <c r="A4543" s="40">
        <v>631000</v>
      </c>
      <c r="B4543" s="38" t="s">
        <v>119</v>
      </c>
      <c r="C4543" s="48">
        <f>SUM(C4544:C4549)</f>
        <v>13530000</v>
      </c>
    </row>
    <row r="4544" spans="1:3" s="4" customFormat="1" x14ac:dyDescent="0.2">
      <c r="A4544" s="49">
        <v>631900</v>
      </c>
      <c r="B4544" s="31" t="s">
        <v>460</v>
      </c>
      <c r="C4544" s="47">
        <v>30000</v>
      </c>
    </row>
    <row r="4545" spans="1:3" s="4" customFormat="1" x14ac:dyDescent="0.2">
      <c r="A4545" s="49">
        <v>631900</v>
      </c>
      <c r="B4545" s="31" t="s">
        <v>461</v>
      </c>
      <c r="C4545" s="47">
        <v>800000</v>
      </c>
    </row>
    <row r="4546" spans="1:3" s="4" customFormat="1" ht="18.75" customHeight="1" x14ac:dyDescent="0.2">
      <c r="A4546" s="49">
        <v>631900</v>
      </c>
      <c r="B4546" s="31" t="s">
        <v>312</v>
      </c>
      <c r="C4546" s="47">
        <v>0</v>
      </c>
    </row>
    <row r="4547" spans="1:3" s="4" customFormat="1" x14ac:dyDescent="0.2">
      <c r="A4547" s="49">
        <v>631900</v>
      </c>
      <c r="B4547" s="31" t="s">
        <v>462</v>
      </c>
      <c r="C4547" s="47">
        <v>300000</v>
      </c>
    </row>
    <row r="4548" spans="1:3" s="4" customFormat="1" x14ac:dyDescent="0.2">
      <c r="A4548" s="49">
        <v>631900</v>
      </c>
      <c r="B4548" s="31" t="s">
        <v>463</v>
      </c>
      <c r="C4548" s="47">
        <v>10000000</v>
      </c>
    </row>
    <row r="4549" spans="1:3" s="4" customFormat="1" x14ac:dyDescent="0.2">
      <c r="A4549" s="49">
        <v>631900</v>
      </c>
      <c r="B4549" s="31" t="s">
        <v>716</v>
      </c>
      <c r="C4549" s="47">
        <v>2400000</v>
      </c>
    </row>
    <row r="4550" spans="1:3" s="50" customFormat="1" ht="19.5" x14ac:dyDescent="0.2">
      <c r="A4550" s="40">
        <v>638000</v>
      </c>
      <c r="B4550" s="38" t="s">
        <v>120</v>
      </c>
      <c r="C4550" s="48">
        <f>C4551+C4552</f>
        <v>3000000</v>
      </c>
    </row>
    <row r="4551" spans="1:3" s="4" customFormat="1" ht="18.75" customHeight="1" x14ac:dyDescent="0.2">
      <c r="A4551" s="30">
        <v>638100</v>
      </c>
      <c r="B4551" s="31" t="s">
        <v>181</v>
      </c>
      <c r="C4551" s="47">
        <v>2900000</v>
      </c>
    </row>
    <row r="4552" spans="1:3" s="4" customFormat="1" x14ac:dyDescent="0.2">
      <c r="A4552" s="49">
        <v>638200</v>
      </c>
      <c r="B4552" s="31" t="s">
        <v>182</v>
      </c>
      <c r="C4552" s="47">
        <v>100000</v>
      </c>
    </row>
    <row r="4553" spans="1:3" s="4" customFormat="1" ht="19.5" x14ac:dyDescent="0.2">
      <c r="A4553" s="28"/>
      <c r="B4553" s="38" t="s">
        <v>717</v>
      </c>
      <c r="C4553" s="48">
        <f>C4514+C4522+C4533+C4542+C4536</f>
        <v>122441400</v>
      </c>
    </row>
    <row r="4554" spans="1:3" s="4" customFormat="1" x14ac:dyDescent="0.2">
      <c r="A4554" s="15"/>
      <c r="B4554" s="32"/>
      <c r="C4554" s="47"/>
    </row>
    <row r="4555" spans="1:3" s="4" customFormat="1" ht="19.5" x14ac:dyDescent="0.2">
      <c r="A4555" s="30" t="s">
        <v>718</v>
      </c>
      <c r="B4555" s="38"/>
      <c r="C4555" s="47"/>
    </row>
    <row r="4556" spans="1:3" s="4" customFormat="1" ht="19.5" x14ac:dyDescent="0.2">
      <c r="A4556" s="30" t="s">
        <v>226</v>
      </c>
      <c r="B4556" s="38"/>
      <c r="C4556" s="47"/>
    </row>
    <row r="4557" spans="1:3" s="4" customFormat="1" ht="19.5" x14ac:dyDescent="0.2">
      <c r="A4557" s="30" t="s">
        <v>323</v>
      </c>
      <c r="B4557" s="38"/>
      <c r="C4557" s="47"/>
    </row>
    <row r="4558" spans="1:3" s="4" customFormat="1" ht="19.5" x14ac:dyDescent="0.2">
      <c r="A4558" s="30" t="s">
        <v>719</v>
      </c>
      <c r="B4558" s="38"/>
      <c r="C4558" s="47"/>
    </row>
    <row r="4559" spans="1:3" s="4" customFormat="1" x14ac:dyDescent="0.2">
      <c r="A4559" s="15"/>
      <c r="B4559" s="32"/>
      <c r="C4559" s="47"/>
    </row>
    <row r="4560" spans="1:3" s="4" customFormat="1" ht="19.5" x14ac:dyDescent="0.2">
      <c r="A4560" s="40">
        <v>410000</v>
      </c>
      <c r="B4560" s="34" t="s">
        <v>83</v>
      </c>
      <c r="C4560" s="48">
        <f>C4561+C4566</f>
        <v>46116600</v>
      </c>
    </row>
    <row r="4561" spans="1:3" s="4" customFormat="1" ht="19.5" x14ac:dyDescent="0.2">
      <c r="A4561" s="40">
        <v>413000</v>
      </c>
      <c r="B4561" s="38" t="s">
        <v>192</v>
      </c>
      <c r="C4561" s="17">
        <f>SUM(C4562:C4565)</f>
        <v>45422700</v>
      </c>
    </row>
    <row r="4562" spans="1:3" s="4" customFormat="1" x14ac:dyDescent="0.2">
      <c r="A4562" s="30">
        <v>413100</v>
      </c>
      <c r="B4562" s="31" t="s">
        <v>505</v>
      </c>
      <c r="C4562" s="47">
        <v>33603100</v>
      </c>
    </row>
    <row r="4563" spans="1:3" s="4" customFormat="1" ht="37.5" x14ac:dyDescent="0.2">
      <c r="A4563" s="30">
        <v>413100</v>
      </c>
      <c r="B4563" s="31" t="s">
        <v>720</v>
      </c>
      <c r="C4563" s="47">
        <v>3507700</v>
      </c>
    </row>
    <row r="4564" spans="1:3" s="4" customFormat="1" x14ac:dyDescent="0.2">
      <c r="A4564" s="30">
        <v>413100</v>
      </c>
      <c r="B4564" s="31" t="s">
        <v>291</v>
      </c>
      <c r="C4564" s="47">
        <v>1143400</v>
      </c>
    </row>
    <row r="4565" spans="1:3" s="4" customFormat="1" x14ac:dyDescent="0.2">
      <c r="A4565" s="30">
        <v>413300</v>
      </c>
      <c r="B4565" s="31" t="s">
        <v>292</v>
      </c>
      <c r="C4565" s="47">
        <v>7168500</v>
      </c>
    </row>
    <row r="4566" spans="1:3" s="50" customFormat="1" ht="19.5" x14ac:dyDescent="0.2">
      <c r="A4566" s="40">
        <v>419000</v>
      </c>
      <c r="B4566" s="38" t="s">
        <v>196</v>
      </c>
      <c r="C4566" s="48">
        <f t="shared" ref="C4566" si="407">C4567</f>
        <v>693900</v>
      </c>
    </row>
    <row r="4567" spans="1:3" s="4" customFormat="1" x14ac:dyDescent="0.2">
      <c r="A4567" s="30">
        <v>419100</v>
      </c>
      <c r="B4567" s="31" t="s">
        <v>196</v>
      </c>
      <c r="C4567" s="47">
        <v>693900</v>
      </c>
    </row>
    <row r="4568" spans="1:3" s="4" customFormat="1" ht="19.5" x14ac:dyDescent="0.2">
      <c r="A4568" s="40">
        <v>620000</v>
      </c>
      <c r="B4568" s="38" t="s">
        <v>167</v>
      </c>
      <c r="C4568" s="48">
        <f>C4569</f>
        <v>354030300</v>
      </c>
    </row>
    <row r="4569" spans="1:3" s="4" customFormat="1" ht="19.5" x14ac:dyDescent="0.2">
      <c r="A4569" s="40">
        <v>621000</v>
      </c>
      <c r="B4569" s="38" t="s">
        <v>114</v>
      </c>
      <c r="C4569" s="48">
        <f>SUM(C4570:C4575)</f>
        <v>354030300</v>
      </c>
    </row>
    <row r="4570" spans="1:3" s="4" customFormat="1" x14ac:dyDescent="0.2">
      <c r="A4570" s="30">
        <v>621100</v>
      </c>
      <c r="B4570" s="31" t="s">
        <v>464</v>
      </c>
      <c r="C4570" s="47">
        <v>132585000</v>
      </c>
    </row>
    <row r="4571" spans="1:3" s="4" customFormat="1" ht="37.5" x14ac:dyDescent="0.2">
      <c r="A4571" s="30">
        <v>621100</v>
      </c>
      <c r="B4571" s="31" t="s">
        <v>721</v>
      </c>
      <c r="C4571" s="47">
        <v>44958200</v>
      </c>
    </row>
    <row r="4572" spans="1:3" s="4" customFormat="1" x14ac:dyDescent="0.2">
      <c r="A4572" s="54">
        <v>621100</v>
      </c>
      <c r="B4572" s="59" t="s">
        <v>465</v>
      </c>
      <c r="C4572" s="47">
        <v>107888400</v>
      </c>
    </row>
    <row r="4573" spans="1:3" s="4" customFormat="1" x14ac:dyDescent="0.2">
      <c r="A4573" s="54">
        <v>621300</v>
      </c>
      <c r="B4573" s="59" t="s">
        <v>466</v>
      </c>
      <c r="C4573" s="47">
        <v>58859600</v>
      </c>
    </row>
    <row r="4574" spans="1:3" s="4" customFormat="1" ht="37.5" x14ac:dyDescent="0.2">
      <c r="A4574" s="30">
        <v>621900</v>
      </c>
      <c r="B4574" s="31" t="s">
        <v>722</v>
      </c>
      <c r="C4574" s="47">
        <v>9739100</v>
      </c>
    </row>
    <row r="4575" spans="1:3" s="4" customFormat="1" x14ac:dyDescent="0.2">
      <c r="A4575" s="30">
        <v>621900</v>
      </c>
      <c r="B4575" s="31" t="s">
        <v>171</v>
      </c>
      <c r="C4575" s="47">
        <v>0</v>
      </c>
    </row>
    <row r="4576" spans="1:3" s="50" customFormat="1" ht="19.5" x14ac:dyDescent="0.2">
      <c r="A4576" s="40">
        <v>630000</v>
      </c>
      <c r="B4576" s="38" t="s">
        <v>302</v>
      </c>
      <c r="C4576" s="48">
        <f>C4577</f>
        <v>825100</v>
      </c>
    </row>
    <row r="4577" spans="1:3" s="50" customFormat="1" ht="19.5" x14ac:dyDescent="0.2">
      <c r="A4577" s="40">
        <v>631000</v>
      </c>
      <c r="B4577" s="38" t="s">
        <v>119</v>
      </c>
      <c r="C4577" s="48">
        <f>C4578+C4579</f>
        <v>825100</v>
      </c>
    </row>
    <row r="4578" spans="1:3" s="4" customFormat="1" x14ac:dyDescent="0.2">
      <c r="A4578" s="49">
        <v>631900</v>
      </c>
      <c r="B4578" s="31" t="s">
        <v>467</v>
      </c>
      <c r="C4578" s="47">
        <v>679600</v>
      </c>
    </row>
    <row r="4579" spans="1:3" s="4" customFormat="1" x14ac:dyDescent="0.2">
      <c r="A4579" s="49">
        <v>631900</v>
      </c>
      <c r="B4579" s="31" t="s">
        <v>462</v>
      </c>
      <c r="C4579" s="47">
        <v>145500</v>
      </c>
    </row>
    <row r="4580" spans="1:3" s="4" customFormat="1" ht="19.5" x14ac:dyDescent="0.2">
      <c r="A4580" s="30"/>
      <c r="B4580" s="38" t="s">
        <v>723</v>
      </c>
      <c r="C4580" s="48">
        <f>C4560+C4568+C4576</f>
        <v>400972000</v>
      </c>
    </row>
    <row r="4581" spans="1:3" s="4" customFormat="1" x14ac:dyDescent="0.2">
      <c r="A4581" s="28"/>
      <c r="B4581" s="16"/>
      <c r="C4581" s="47"/>
    </row>
    <row r="4582" spans="1:3" s="4" customFormat="1" ht="19.5" x14ac:dyDescent="0.2">
      <c r="A4582" s="30" t="s">
        <v>724</v>
      </c>
      <c r="B4582" s="38"/>
      <c r="C4582" s="47"/>
    </row>
    <row r="4583" spans="1:3" s="4" customFormat="1" ht="19.5" x14ac:dyDescent="0.2">
      <c r="A4583" s="30" t="s">
        <v>226</v>
      </c>
      <c r="B4583" s="38"/>
      <c r="C4583" s="47"/>
    </row>
    <row r="4584" spans="1:3" s="4" customFormat="1" ht="19.5" x14ac:dyDescent="0.2">
      <c r="A4584" s="30" t="s">
        <v>323</v>
      </c>
      <c r="B4584" s="38"/>
      <c r="C4584" s="47"/>
    </row>
    <row r="4585" spans="1:3" s="4" customFormat="1" ht="19.5" x14ac:dyDescent="0.2">
      <c r="A4585" s="30" t="s">
        <v>507</v>
      </c>
      <c r="B4585" s="38"/>
      <c r="C4585" s="47"/>
    </row>
    <row r="4586" spans="1:3" s="4" customFormat="1" x14ac:dyDescent="0.2">
      <c r="A4586" s="15"/>
      <c r="B4586" s="32"/>
      <c r="C4586" s="47"/>
    </row>
    <row r="4587" spans="1:3" s="4" customFormat="1" ht="19.5" x14ac:dyDescent="0.2">
      <c r="A4587" s="40">
        <v>410000</v>
      </c>
      <c r="B4587" s="34" t="s">
        <v>83</v>
      </c>
      <c r="C4587" s="48">
        <f t="shared" ref="C4587" si="408">C4588</f>
        <v>75690000</v>
      </c>
    </row>
    <row r="4588" spans="1:3" s="4" customFormat="1" ht="19.5" x14ac:dyDescent="0.2">
      <c r="A4588" s="40">
        <v>413000</v>
      </c>
      <c r="B4588" s="38" t="s">
        <v>192</v>
      </c>
      <c r="C4588" s="48">
        <f>SUM(C4589:C4591)</f>
        <v>75690000</v>
      </c>
    </row>
    <row r="4589" spans="1:3" s="4" customFormat="1" x14ac:dyDescent="0.2">
      <c r="A4589" s="49">
        <v>413100</v>
      </c>
      <c r="B4589" s="31" t="s">
        <v>293</v>
      </c>
      <c r="C4589" s="47">
        <v>31910000</v>
      </c>
    </row>
    <row r="4590" spans="1:3" s="4" customFormat="1" x14ac:dyDescent="0.2">
      <c r="A4590" s="30">
        <v>413400</v>
      </c>
      <c r="B4590" s="31" t="s">
        <v>94</v>
      </c>
      <c r="C4590" s="47">
        <v>41860600</v>
      </c>
    </row>
    <row r="4591" spans="1:3" s="4" customFormat="1" x14ac:dyDescent="0.2">
      <c r="A4591" s="30">
        <v>413700</v>
      </c>
      <c r="B4591" s="31" t="s">
        <v>203</v>
      </c>
      <c r="C4591" s="47">
        <v>1919400</v>
      </c>
    </row>
    <row r="4592" spans="1:3" s="50" customFormat="1" ht="19.5" x14ac:dyDescent="0.2">
      <c r="A4592" s="40">
        <v>480000</v>
      </c>
      <c r="B4592" s="38" t="s">
        <v>136</v>
      </c>
      <c r="C4592" s="48">
        <f t="shared" ref="C4592" si="409">C4593</f>
        <v>1000000</v>
      </c>
    </row>
    <row r="4593" spans="1:3" s="50" customFormat="1" ht="19.5" x14ac:dyDescent="0.2">
      <c r="A4593" s="40">
        <v>488000</v>
      </c>
      <c r="B4593" s="38" t="s">
        <v>99</v>
      </c>
      <c r="C4593" s="48">
        <f t="shared" ref="C4593" si="410">C4594</f>
        <v>1000000</v>
      </c>
    </row>
    <row r="4594" spans="1:3" s="4" customFormat="1" x14ac:dyDescent="0.2">
      <c r="A4594" s="30">
        <v>488100</v>
      </c>
      <c r="B4594" s="31" t="s">
        <v>276</v>
      </c>
      <c r="C4594" s="47">
        <v>1000000</v>
      </c>
    </row>
    <row r="4595" spans="1:3" s="4" customFormat="1" ht="19.5" x14ac:dyDescent="0.2">
      <c r="A4595" s="40">
        <v>620000</v>
      </c>
      <c r="B4595" s="38" t="s">
        <v>167</v>
      </c>
      <c r="C4595" s="48">
        <f t="shared" ref="C4595" si="411">C4596</f>
        <v>211569400</v>
      </c>
    </row>
    <row r="4596" spans="1:3" s="4" customFormat="1" ht="19.5" x14ac:dyDescent="0.2">
      <c r="A4596" s="40">
        <v>621000</v>
      </c>
      <c r="B4596" s="38" t="s">
        <v>114</v>
      </c>
      <c r="C4596" s="48">
        <f t="shared" ref="C4596" si="412">SUM(C4597:C4598)</f>
        <v>211569400</v>
      </c>
    </row>
    <row r="4597" spans="1:3" s="4" customFormat="1" x14ac:dyDescent="0.2">
      <c r="A4597" s="49">
        <v>621100</v>
      </c>
      <c r="B4597" s="31" t="s">
        <v>468</v>
      </c>
      <c r="C4597" s="47">
        <v>12644700</v>
      </c>
    </row>
    <row r="4598" spans="1:3" s="4" customFormat="1" x14ac:dyDescent="0.2">
      <c r="A4598" s="30">
        <v>621400</v>
      </c>
      <c r="B4598" s="31" t="s">
        <v>170</v>
      </c>
      <c r="C4598" s="47">
        <v>198924700</v>
      </c>
    </row>
    <row r="4599" spans="1:3" s="4" customFormat="1" ht="19.5" x14ac:dyDescent="0.2">
      <c r="A4599" s="54"/>
      <c r="B4599" s="38" t="s">
        <v>262</v>
      </c>
      <c r="C4599" s="79">
        <f>C4587+C4595+C4592</f>
        <v>288259400</v>
      </c>
    </row>
    <row r="4600" spans="1:3" s="4" customFormat="1" x14ac:dyDescent="0.2">
      <c r="A4600" s="28"/>
      <c r="B4600" s="16"/>
      <c r="C4600" s="47"/>
    </row>
    <row r="4601" spans="1:3" s="4" customFormat="1" ht="19.5" x14ac:dyDescent="0.2">
      <c r="A4601" s="30" t="s">
        <v>725</v>
      </c>
      <c r="B4601" s="38"/>
      <c r="C4601" s="47"/>
    </row>
    <row r="4602" spans="1:3" s="4" customFormat="1" ht="19.5" x14ac:dyDescent="0.2">
      <c r="A4602" s="30" t="s">
        <v>226</v>
      </c>
      <c r="B4602" s="38"/>
      <c r="C4602" s="47"/>
    </row>
    <row r="4603" spans="1:3" s="4" customFormat="1" ht="19.5" x14ac:dyDescent="0.2">
      <c r="A4603" s="30" t="s">
        <v>323</v>
      </c>
      <c r="B4603" s="38"/>
      <c r="C4603" s="47"/>
    </row>
    <row r="4604" spans="1:3" s="4" customFormat="1" ht="19.5" x14ac:dyDescent="0.2">
      <c r="A4604" s="30" t="s">
        <v>726</v>
      </c>
      <c r="B4604" s="38"/>
      <c r="C4604" s="47"/>
    </row>
    <row r="4605" spans="1:3" s="4" customFormat="1" x14ac:dyDescent="0.2">
      <c r="A4605" s="15"/>
      <c r="B4605" s="32"/>
      <c r="C4605" s="47"/>
    </row>
    <row r="4606" spans="1:3" s="4" customFormat="1" ht="18.75" customHeight="1" x14ac:dyDescent="0.2">
      <c r="A4606" s="40">
        <v>410000</v>
      </c>
      <c r="B4606" s="34" t="s">
        <v>83</v>
      </c>
      <c r="C4606" s="48">
        <f>C4607</f>
        <v>1000000</v>
      </c>
    </row>
    <row r="4607" spans="1:3" s="4" customFormat="1" ht="18.75" customHeight="1" x14ac:dyDescent="0.2">
      <c r="A4607" s="40">
        <v>415000</v>
      </c>
      <c r="B4607" s="38" t="s">
        <v>48</v>
      </c>
      <c r="C4607" s="48">
        <f>SUM(C4608:C4608)</f>
        <v>1000000</v>
      </c>
    </row>
    <row r="4608" spans="1:3" s="4" customFormat="1" ht="18.75" customHeight="1" x14ac:dyDescent="0.2">
      <c r="A4608" s="49">
        <v>415200</v>
      </c>
      <c r="B4608" s="31" t="s">
        <v>63</v>
      </c>
      <c r="C4608" s="47">
        <v>1000000</v>
      </c>
    </row>
    <row r="4609" spans="1:3" s="4" customFormat="1" ht="19.5" x14ac:dyDescent="0.2">
      <c r="A4609" s="40">
        <v>480000</v>
      </c>
      <c r="B4609" s="38" t="s">
        <v>136</v>
      </c>
      <c r="C4609" s="48">
        <f>C4610</f>
        <v>3000000</v>
      </c>
    </row>
    <row r="4610" spans="1:3" s="4" customFormat="1" ht="18.75" customHeight="1" x14ac:dyDescent="0.2">
      <c r="A4610" s="40">
        <v>487000</v>
      </c>
      <c r="B4610" s="38" t="s">
        <v>185</v>
      </c>
      <c r="C4610" s="48">
        <f t="shared" ref="C4610" si="413">SUM(C4611)</f>
        <v>3000000</v>
      </c>
    </row>
    <row r="4611" spans="1:3" s="4" customFormat="1" ht="18.75" customHeight="1" x14ac:dyDescent="0.2">
      <c r="A4611" s="30">
        <v>487300</v>
      </c>
      <c r="B4611" s="59" t="s">
        <v>137</v>
      </c>
      <c r="C4611" s="47">
        <v>3000000</v>
      </c>
    </row>
    <row r="4612" spans="1:3" s="4" customFormat="1" ht="18.75" customHeight="1" x14ac:dyDescent="0.2">
      <c r="A4612" s="40">
        <v>510000</v>
      </c>
      <c r="B4612" s="38" t="s">
        <v>140</v>
      </c>
      <c r="C4612" s="48">
        <f>C4613</f>
        <v>40000000</v>
      </c>
    </row>
    <row r="4613" spans="1:3" s="4" customFormat="1" ht="18.75" customHeight="1" x14ac:dyDescent="0.2">
      <c r="A4613" s="40">
        <v>511000</v>
      </c>
      <c r="B4613" s="38" t="s">
        <v>141</v>
      </c>
      <c r="C4613" s="48">
        <f>SUM(C4614:C4617)</f>
        <v>40000000</v>
      </c>
    </row>
    <row r="4614" spans="1:3" s="4" customFormat="1" ht="18.75" customHeight="1" x14ac:dyDescent="0.2">
      <c r="A4614" s="30">
        <v>511100</v>
      </c>
      <c r="B4614" s="31" t="s">
        <v>142</v>
      </c>
      <c r="C4614" s="47">
        <v>23300000</v>
      </c>
    </row>
    <row r="4615" spans="1:3" s="4" customFormat="1" x14ac:dyDescent="0.2">
      <c r="A4615" s="30">
        <v>511200</v>
      </c>
      <c r="B4615" s="31" t="s">
        <v>143</v>
      </c>
      <c r="C4615" s="47">
        <v>2300000</v>
      </c>
    </row>
    <row r="4616" spans="1:3" s="4" customFormat="1" ht="18.75" customHeight="1" x14ac:dyDescent="0.2">
      <c r="A4616" s="30">
        <v>511300</v>
      </c>
      <c r="B4616" s="31" t="s">
        <v>144</v>
      </c>
      <c r="C4616" s="47">
        <v>3400000</v>
      </c>
    </row>
    <row r="4617" spans="1:3" s="4" customFormat="1" ht="18.75" customHeight="1" x14ac:dyDescent="0.2">
      <c r="A4617" s="30">
        <v>511700</v>
      </c>
      <c r="B4617" s="31" t="s">
        <v>147</v>
      </c>
      <c r="C4617" s="47">
        <v>11000000</v>
      </c>
    </row>
    <row r="4618" spans="1:3" s="50" customFormat="1" ht="18.75" customHeight="1" x14ac:dyDescent="0.2">
      <c r="A4618" s="40">
        <v>630000</v>
      </c>
      <c r="B4618" s="38" t="s">
        <v>302</v>
      </c>
      <c r="C4618" s="48">
        <f>C4619</f>
        <v>0</v>
      </c>
    </row>
    <row r="4619" spans="1:3" s="50" customFormat="1" ht="18.75" customHeight="1" x14ac:dyDescent="0.2">
      <c r="A4619" s="40">
        <v>631000</v>
      </c>
      <c r="B4619" s="38" t="s">
        <v>119</v>
      </c>
      <c r="C4619" s="48">
        <f>C4620</f>
        <v>0</v>
      </c>
    </row>
    <row r="4620" spans="1:3" s="4" customFormat="1" ht="18.75" customHeight="1" x14ac:dyDescent="0.2">
      <c r="A4620" s="49">
        <v>631100</v>
      </c>
      <c r="B4620" s="31" t="s">
        <v>178</v>
      </c>
      <c r="C4620" s="47">
        <v>0</v>
      </c>
    </row>
    <row r="4621" spans="1:3" s="4" customFormat="1" ht="18.75" customHeight="1" x14ac:dyDescent="0.2">
      <c r="A4621" s="54"/>
      <c r="B4621" s="38" t="s">
        <v>469</v>
      </c>
      <c r="C4621" s="48">
        <f>C4606+C4609+C4612+C4618</f>
        <v>44000000</v>
      </c>
    </row>
    <row r="4622" spans="1:3" s="4" customFormat="1" x14ac:dyDescent="0.2">
      <c r="A4622" s="53"/>
      <c r="B4622" s="43" t="s">
        <v>214</v>
      </c>
      <c r="C4622" s="52">
        <f>C4553+C4580+C4599+C4621</f>
        <v>855672800</v>
      </c>
    </row>
  </sheetData>
  <printOptions horizontalCentered="1" gridLines="1"/>
  <pageMargins left="0" right="0" top="0" bottom="0" header="0" footer="0"/>
  <pageSetup paperSize="9" scale="56" firstPageNumber="10" orientation="portrait" useFirstPageNumber="1" r:id="rId1"/>
  <headerFooter>
    <oddFooter>&amp;C&amp;P</oddFooter>
  </headerFooter>
  <rowBreaks count="117" manualBreakCount="117">
    <brk id="53" max="16383" man="1"/>
    <brk id="101" max="16383" man="1"/>
    <brk id="142" max="16383" man="1"/>
    <brk id="175" max="16383" man="1"/>
    <brk id="233" max="16383" man="1"/>
    <brk id="279" max="16383" man="1"/>
    <brk id="316" max="16383" man="1"/>
    <brk id="379" max="16383" man="1"/>
    <brk id="409" max="16383" man="1"/>
    <brk id="463" max="16383" man="1"/>
    <brk id="529" max="16383" man="1"/>
    <brk id="592" max="16383" man="1"/>
    <brk id="629" max="16383" man="1"/>
    <brk id="670" max="16383" man="1"/>
    <brk id="706" max="16383" man="1"/>
    <brk id="748" max="16383" man="1"/>
    <brk id="785" max="16383" man="1"/>
    <brk id="844" max="16383" man="1"/>
    <brk id="882" max="16383" man="1"/>
    <brk id="916" max="16383" man="1"/>
    <brk id="968" max="16383" man="1"/>
    <brk id="1034" max="16383" man="1"/>
    <brk id="1104" max="16383" man="1"/>
    <brk id="1145" max="16383" man="1"/>
    <brk id="1188" max="16383" man="1"/>
    <brk id="1213" max="16383" man="1"/>
    <brk id="1250" max="16383" man="1"/>
    <brk id="1296" max="16383" man="1"/>
    <brk id="1324" max="16383" man="1"/>
    <brk id="1371" max="16383" man="1"/>
    <brk id="1407" max="16383" man="1"/>
    <brk id="1442" max="16383" man="1"/>
    <brk id="1475" max="16383" man="1"/>
    <brk id="1506" max="16383" man="1"/>
    <brk id="1573" max="16383" man="1"/>
    <brk id="1636" max="16383" man="1"/>
    <brk id="1672" max="16383" man="1"/>
    <brk id="1700" max="16383" man="1"/>
    <brk id="1732" max="16383" man="1"/>
    <brk id="1763" max="16383" man="1"/>
    <brk id="1794" max="16383" man="1"/>
    <brk id="1825" max="16383" man="1"/>
    <brk id="1856" max="16383" man="1"/>
    <brk id="1880" max="16383" man="1"/>
    <brk id="1916" max="16383" man="1"/>
    <brk id="1947" max="16383" man="1"/>
    <brk id="1982" max="16383" man="1"/>
    <brk id="2010" max="16383" man="1"/>
    <brk id="2040" max="16383" man="1"/>
    <brk id="2080" max="16383" man="1"/>
    <brk id="2122" max="16383" man="1"/>
    <brk id="2164" max="16383" man="1"/>
    <brk id="2199" max="16383" man="1"/>
    <brk id="2235" max="16383" man="1"/>
    <brk id="2275" max="16383" man="1"/>
    <brk id="2305" max="16383" man="1"/>
    <brk id="2331" max="16383" man="1"/>
    <brk id="2359" max="16383" man="1"/>
    <brk id="2392" max="16383" man="1"/>
    <brk id="2422" max="16383" man="1"/>
    <brk id="2447" max="16383" man="1"/>
    <brk id="2479" max="16383" man="1"/>
    <brk id="2516" max="16383" man="1"/>
    <brk id="2554" max="16383" man="1"/>
    <brk id="2587" max="16383" man="1"/>
    <brk id="2614" max="16383" man="1"/>
    <brk id="2644" max="16383" man="1"/>
    <brk id="2676" max="16383" man="1"/>
    <brk id="2702" max="16383" man="1"/>
    <brk id="2732" max="16383" man="1"/>
    <brk id="2763" max="16383" man="1"/>
    <brk id="2794" max="16383" man="1"/>
    <brk id="2824" max="16383" man="1"/>
    <brk id="2856" max="16383" man="1"/>
    <brk id="2887" max="16383" man="1"/>
    <brk id="2919" max="16383" man="1"/>
    <brk id="2963" max="16383" man="1"/>
    <brk id="2992" max="16383" man="1"/>
    <brk id="3024" max="16383" man="1"/>
    <brk id="3055" max="16383" man="1"/>
    <brk id="3088" max="16383" man="1"/>
    <brk id="3121" max="16383" man="1"/>
    <brk id="3149" max="16383" man="1"/>
    <brk id="3182" max="16383" man="1"/>
    <brk id="3212" max="16383" man="1"/>
    <brk id="3243" max="16383" man="1"/>
    <brk id="3273" max="16383" man="1"/>
    <brk id="3303" max="16383" man="1"/>
    <brk id="3356" max="16383" man="1"/>
    <brk id="3426" max="16383" man="1"/>
    <brk id="3452" max="16383" man="1"/>
    <brk id="3505" max="16383" man="1"/>
    <brk id="3550" max="16383" man="1"/>
    <brk id="3617" max="16383" man="1"/>
    <brk id="3653" max="16383" man="1"/>
    <brk id="3686" max="16383" man="1"/>
    <brk id="3732" max="16383" man="1"/>
    <brk id="3774" max="16383" man="1"/>
    <brk id="3809" max="16383" man="1"/>
    <brk id="3873" max="16383" man="1"/>
    <brk id="3912" max="16383" man="1"/>
    <brk id="3951" max="16383" man="1"/>
    <brk id="4019" max="16383" man="1"/>
    <brk id="4063" max="16383" man="1"/>
    <brk id="4097" max="16383" man="1"/>
    <brk id="4143" max="16383" man="1"/>
    <brk id="4185" max="16383" man="1"/>
    <brk id="4220" max="16383" man="1"/>
    <brk id="4280" max="16383" man="1"/>
    <brk id="4295" max="16383" man="1"/>
    <brk id="4340" max="16383" man="1"/>
    <brk id="4384" max="16383" man="1"/>
    <brk id="4427" max="16383" man="1"/>
    <brk id="4482" max="16383" man="1"/>
    <brk id="4502" max="16383" man="1"/>
    <brk id="4553" max="16383" man="1"/>
    <brk id="45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Opšti dio</vt:lpstr>
      <vt:lpstr>Rashodi</vt:lpstr>
      <vt:lpstr>'Opšti dio'!Print_Area</vt:lpstr>
      <vt:lpstr>Rashodi!Print_Area</vt:lpstr>
      <vt:lpstr>Rashodi!Print_Titles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Tesanovic</dc:creator>
  <cp:lastModifiedBy>IgorSekulic</cp:lastModifiedBy>
  <cp:lastPrinted>2020-12-08T14:34:47Z</cp:lastPrinted>
  <dcterms:created xsi:type="dcterms:W3CDTF">2018-04-16T06:34:24Z</dcterms:created>
  <dcterms:modified xsi:type="dcterms:W3CDTF">2020-12-18T09:31:42Z</dcterms:modified>
</cp:coreProperties>
</file>